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5180" windowHeight="9036" firstSheet="2" activeTab="2"/>
  </bookViews>
  <sheets>
    <sheet name="Oferta" sheetId="1" state="hidden" r:id="rId1"/>
    <sheet name="Dane" sheetId="2" state="hidden" r:id="rId2"/>
    <sheet name="opis przedmiotu  zał 1" sheetId="3" r:id="rId3"/>
  </sheets>
  <definedNames>
    <definedName name="_xlnm.Print_Area" localSheetId="0">'Oferta'!$B$1:$J$105</definedName>
    <definedName name="_xlnm.Print_Area" localSheetId="2">'opis przedmiotu  zał 1'!$A$1:$J$101</definedName>
  </definedNames>
  <calcPr fullCalcOnLoad="1"/>
</workbook>
</file>

<file path=xl/sharedStrings.xml><?xml version="1.0" encoding="utf-8"?>
<sst xmlns="http://schemas.openxmlformats.org/spreadsheetml/2006/main" count="351" uniqueCount="103">
  <si>
    <t>Wyszczególnienie</t>
  </si>
  <si>
    <t>cena netto</t>
  </si>
  <si>
    <t>rabat</t>
  </si>
  <si>
    <t>cena netto po rabacie</t>
  </si>
  <si>
    <t>ilość</t>
  </si>
  <si>
    <t>j.m.</t>
  </si>
  <si>
    <t>wartość netto</t>
  </si>
  <si>
    <t>VAT</t>
  </si>
  <si>
    <t>wartość brutto</t>
  </si>
  <si>
    <t>wartość netto bez rabatu</t>
  </si>
  <si>
    <t>PLN</t>
  </si>
  <si>
    <t>%</t>
  </si>
  <si>
    <t>mb</t>
  </si>
  <si>
    <t>Udzielony rabat:</t>
  </si>
  <si>
    <t>Razem netto:</t>
  </si>
  <si>
    <t>VAT:</t>
  </si>
  <si>
    <t>Razem brutto:</t>
  </si>
  <si>
    <t>Robocizna netto:</t>
  </si>
  <si>
    <t>Wykładzina netto:</t>
  </si>
  <si>
    <t>RAZEM netto:</t>
  </si>
  <si>
    <t>RAZEM rabat:</t>
  </si>
  <si>
    <t>Razem rabat:</t>
  </si>
  <si>
    <t>RAZEM brutto:</t>
  </si>
  <si>
    <t>długość</t>
  </si>
  <si>
    <t>szerokość</t>
  </si>
  <si>
    <t>m2</t>
  </si>
  <si>
    <t>pomieszczenie</t>
  </si>
  <si>
    <t>RAZEM</t>
  </si>
  <si>
    <t xml:space="preserve"> drzwi</t>
  </si>
  <si>
    <t>Usługi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</si>
  <si>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</si>
  <si>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</si>
  <si>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Robocizna z materiałami </t>
    </r>
    <r>
      <rPr>
        <sz val="10"/>
        <rFont val="Arial"/>
        <family val="2"/>
      </rPr>
      <t>(bez wykładziny)</t>
    </r>
    <r>
      <rPr>
        <b/>
        <sz val="10"/>
        <rFont val="Arial"/>
        <family val="2"/>
      </rPr>
      <t>:</t>
    </r>
  </si>
  <si>
    <r>
      <t xml:space="preserve">Podsumowanie </t>
    </r>
    <r>
      <rPr>
        <sz val="12"/>
        <rFont val="Arial"/>
        <family val="2"/>
      </rPr>
      <t xml:space="preserve"> (usługa + materiały + wykładzina)</t>
    </r>
  </si>
  <si>
    <r>
      <t>Instalacja wykładziny dywanowej na taśmę:</t>
    </r>
    <r>
      <rPr>
        <sz val="8"/>
        <rFont val="Arial"/>
        <family val="2"/>
      </rPr>
      <t xml:space="preserve"> oczyszczenie podłoża, docięcie i klejenie wykładziny na całej powierzchni. Cena zawiara koszt taśmy do wykładzin.</t>
    </r>
  </si>
  <si>
    <t>kurs Euro</t>
  </si>
  <si>
    <t>Cena w Euro</t>
  </si>
  <si>
    <t>Cena w Euro po rabacie</t>
  </si>
  <si>
    <t>Utylizacja zerwanej wykładziny</t>
  </si>
  <si>
    <r>
      <t xml:space="preserve">Instalacja cokołów z obszytej wykładziny. </t>
    </r>
    <r>
      <rPr>
        <sz val="8"/>
        <rFont val="Arial"/>
        <family val="2"/>
      </rPr>
      <t>Docięcie, obszycie oraz montaż
paskow z wykładziny na ścianie. Materiały: klej do pasków z wykładziny</t>
    </r>
  </si>
  <si>
    <r>
      <t xml:space="preserve">Serwis starych listew - </t>
    </r>
    <r>
      <rPr>
        <sz val="8"/>
        <rFont val="Arial"/>
        <family val="2"/>
      </rPr>
      <t>demontaż starych pasków z wykładziny, docięcie i
wklejenie nowych. Materiały: klej montażowy</t>
    </r>
  </si>
  <si>
    <r>
      <t xml:space="preserve">Instalacja listew progowych 0,90 m. </t>
    </r>
    <r>
      <rPr>
        <sz val="8"/>
        <rFont val="Arial"/>
        <family val="2"/>
      </rPr>
      <t>Docięcie i instalacja listwy
progowej. Materiały: listwa 0,9 m, kołki montażowe</t>
    </r>
  </si>
  <si>
    <r>
      <t xml:space="preserve">Instalacja listew progowych 0,90 m bez listwy. </t>
    </r>
    <r>
      <rPr>
        <sz val="8"/>
        <rFont val="Arial"/>
        <family val="2"/>
      </rPr>
      <t>Docięcie i instalacja
listwy progowej. Materiały: kołki montażowe</t>
    </r>
  </si>
  <si>
    <r>
      <t xml:space="preserve">Instalacja wykładziny PCW (spawanie, wywinięcie): </t>
    </r>
    <r>
      <rPr>
        <sz val="8"/>
        <rFont val="Arial"/>
        <family val="2"/>
      </rPr>
      <t>oczyszczenie
podłoża, docięcie i klejenie wykładziny na całej powierzchni, spawanie wykładziny na
gorąco, wywijanie wykładziny na ścianę ok.10 cm. Materiały: klej do wykładzin PCW,
sznur do spawania wykładzin.</t>
    </r>
  </si>
  <si>
    <r>
      <t xml:space="preserve">Instalacja wykładziny PCW w systemie odprowadzania ładunków
elektrycznych (spawanie, wywinięcie): </t>
    </r>
    <r>
      <rPr>
        <sz val="8"/>
        <rFont val="Arial"/>
        <family val="2"/>
      </rPr>
      <t>oczyszczenie podłoża, montaż siatki, miedzianej, docięcie i klejenie wykładziny na całej powierzchni klejem grafitowym, spawanie wykładziny na gorąco, wywijanie wykładziny na ścianę ok.10 cm. Materiały:klej do wykładzin PCW grafitowy, przewodzący, taśma miedziana, sznur do spawania wykładzin.</t>
    </r>
  </si>
  <si>
    <r>
      <t xml:space="preserve">Instalacja wykładziny PCW (spawanie): </t>
    </r>
    <r>
      <rPr>
        <sz val="8"/>
        <color indexed="8"/>
        <rFont val="Arial"/>
        <family val="2"/>
      </rPr>
      <t>oczyszczenie podłoża, docięcie i klejenie wykładziny na całej powierzchni, spawanie wykładziny na gorąco. Materiały:
klej do wykładzin PCW, sznur do spawania wykładzin.</t>
    </r>
  </si>
  <si>
    <r>
      <t xml:space="preserve">Instalacja wykładziny PCW na ścianach + spawanie: </t>
    </r>
    <r>
      <rPr>
        <sz val="8"/>
        <color indexed="8"/>
        <rFont val="Arial"/>
        <family val="2"/>
      </rPr>
      <t>oczyszczenie
podłoża, docięcie i klejenie wykładziny na całej powierzchni, spawanie wykładziny na gorąco. Materiały: klej do wykładzin PCW, sznur do spawania wykładzin.</t>
    </r>
  </si>
  <si>
    <r>
      <t xml:space="preserve">Instalacja listew pelnych PCW: </t>
    </r>
    <r>
      <rPr>
        <sz val="8"/>
        <rFont val="Arial"/>
        <family val="2"/>
      </rPr>
      <t>docięcie i instalacja listew. Materiały: listwa
PCW, zakończenia, narożniki, klej montażowy, kołki i klipsy montażowe.</t>
    </r>
  </si>
  <si>
    <r>
      <t xml:space="preserve">Instalacja listew pelnych PCW + demontaż starych listew: </t>
    </r>
    <r>
      <rPr>
        <sz val="8"/>
        <rFont val="Arial"/>
        <family val="2"/>
      </rPr>
      <t>docięcie i instalacja listew. Materiały: listwa PCW, zakończenia, narożniki, klej montażowy, kołki i klipsy montażowe.</t>
    </r>
  </si>
  <si>
    <r>
      <t xml:space="preserve">Wykonanie podkładu z masy wygładzającej 3-4 mm: oczyszczenie i zagruntowanie podłoża, wylanie masy. </t>
    </r>
    <r>
      <rPr>
        <sz val="8"/>
        <color indexed="8"/>
        <rFont val="Arial"/>
        <family val="2"/>
      </rPr>
      <t>Materiały: środek gruntujący, masa wygładzająca.</t>
    </r>
  </si>
  <si>
    <r>
      <t xml:space="preserve">Wykonanie podkładu z masy wygładzającej - dodatkowy 1 mm: wylanie masy. </t>
    </r>
    <r>
      <rPr>
        <sz val="8"/>
        <color indexed="8"/>
        <rFont val="Arial"/>
        <family val="2"/>
      </rPr>
      <t>Materiały: masa wygładzająca.</t>
    </r>
  </si>
  <si>
    <r>
      <t xml:space="preserve">Wykonanie podkładu z masy wygładzającej 3-4 mm - szybkie schnięcie: </t>
    </r>
    <r>
      <rPr>
        <sz val="8"/>
        <color indexed="8"/>
        <rFont val="Arial"/>
        <family val="2"/>
      </rPr>
      <t>oczyszczenie i zagruntowanie podłoża, wylanie masy. Materiały: środek gruntujący, masa wygładzająca, szybkoschnąca B-Turbo</t>
    </r>
  </si>
  <si>
    <r>
      <t xml:space="preserve">Zagruntowanie podłoża (bez materiałów):  </t>
    </r>
    <r>
      <rPr>
        <sz val="8"/>
        <color indexed="8"/>
        <rFont val="Arial"/>
        <family val="2"/>
      </rPr>
      <t xml:space="preserve">oczyszczenie i zagruntowanie podłoża. </t>
    </r>
  </si>
  <si>
    <r>
      <t xml:space="preserve">Szpachlowanie podłoża - jednokrotne: </t>
    </r>
    <r>
      <rPr>
        <sz val="8"/>
        <color indexed="8"/>
        <rFont val="Arial"/>
        <family val="2"/>
      </rPr>
      <t>oczyszczenie i zagruntowanie podłoża, szpachlowanie jednokrotne. Materiały: środek gruntujący, specjalistyczna masa szpachlowa.</t>
    </r>
  </si>
  <si>
    <r>
      <t xml:space="preserve">Szpachlowanie podłoża - dwukrotne: </t>
    </r>
    <r>
      <rPr>
        <sz val="8"/>
        <color indexed="8"/>
        <rFont val="Arial"/>
        <family val="2"/>
      </rPr>
      <t xml:space="preserve">oczyszczenie i zagruntowanie podłoża, szpachlowanie dwukrotne. Materiały: środek gruntujący, specjalistyczna masa szpachlowa. </t>
    </r>
  </si>
  <si>
    <r>
      <t xml:space="preserve">Szlifowanie podłoża przed położeniem wykładziny: </t>
    </r>
    <r>
      <rPr>
        <sz val="8"/>
        <color indexed="8"/>
        <rFont val="Arial"/>
        <family val="2"/>
      </rPr>
      <t xml:space="preserve">szlifowanie odbywa się specjalną maszyną przeznaczoną do tego rodzaju prac typu Columbus, która niweluje chropowatość powierzchni oraz usuwa nalot powstały w procesie schnięcia wylewki. Jest to proces konieczny zarówno dla estetyki jak i jakości przyklejenia wykładziny. </t>
    </r>
    <r>
      <rPr>
        <b/>
        <sz val="10"/>
        <color indexed="8"/>
        <rFont val="Arial"/>
        <family val="2"/>
      </rPr>
      <t xml:space="preserve"> </t>
    </r>
  </si>
  <si>
    <r>
      <t xml:space="preserve">Szlifowanie posadzki specjalistyczną tarczą diamentową: </t>
    </r>
    <r>
      <rPr>
        <sz val="8"/>
        <color indexed="8"/>
        <rFont val="Arial"/>
        <family val="2"/>
      </rPr>
      <t>tarcza zrywa materiał przytwierdzony do podłoża, który jest niebezpieczny dla prawidłowego przytwierdzenia masy wyrównującej</t>
    </r>
    <r>
      <rPr>
        <b/>
        <sz val="10"/>
        <color indexed="8"/>
        <rFont val="Arial"/>
        <family val="2"/>
      </rPr>
      <t>.</t>
    </r>
  </si>
  <si>
    <r>
      <t xml:space="preserve">Instalacja wykładziny dywanowej na klej na stopniach schodowych: </t>
    </r>
    <r>
      <rPr>
        <sz val="8"/>
        <rFont val="Arial"/>
        <family val="2"/>
      </rPr>
      <t>oczyszczenie podłoża, docięcie i klejenie wykładziny na całej powierzchni. Cena zawiara koszt kleju do wykładzin.</t>
    </r>
  </si>
  <si>
    <r>
      <t xml:space="preserve">Malowanie ścian i sufitów - dwukrotne malowanie. </t>
    </r>
    <r>
      <rPr>
        <sz val="8"/>
        <color indexed="8"/>
        <rFont val="Arial"/>
        <family val="2"/>
      </rPr>
      <t>Materiały: farba biała lub lekki odcień kolorystyczny, taśmy, folie ochronne i inne materiały pomocnicze.</t>
    </r>
  </si>
  <si>
    <r>
      <t xml:space="preserve">Malowanie ścian i sufitów - dwukrotne malowanie farbą zmywalną. </t>
    </r>
    <r>
      <rPr>
        <sz val="8"/>
        <color indexed="8"/>
        <rFont val="Arial"/>
        <family val="2"/>
      </rPr>
      <t>Materiały: farba zmywalna biała lub lekki odcień kolorystyczny, taśmy, folie ochronne i inne materiały pomocnicze</t>
    </r>
  </si>
  <si>
    <r>
      <t xml:space="preserve">Wykonanie posadzki z płyt wiórowych wodoodpornych grubości 2 x 10 mm - </t>
    </r>
    <r>
      <rPr>
        <sz val="8"/>
        <rFont val="Arial"/>
        <family val="2"/>
      </rPr>
      <t>docięcie i montaż płyt x 2, szpachlowanie płyt na łączeniach oraz szlifowanie. Materiały: specjalistyczna masa szpachlowa, płyty wodoodporne, wkręty, kołki.</t>
    </r>
  </si>
  <si>
    <r>
      <t xml:space="preserve">Transport - </t>
    </r>
    <r>
      <rPr>
        <b/>
        <sz val="8"/>
        <rFont val="Arial"/>
        <family val="2"/>
      </rPr>
      <t>dodatkowa osoba do rozładunku materiału ( bez wnoszenia), płatne za każdą osobę</t>
    </r>
    <r>
      <rPr>
        <sz val="8"/>
        <rFont val="Arial"/>
        <family val="2"/>
      </rPr>
      <t xml:space="preserve"> ( Z dostawą przyjeżdza tylko kierowca, który może pomóc przy rozładunku, bez wnoszenia)</t>
    </r>
  </si>
  <si>
    <r>
      <t xml:space="preserve">Obszycie wykładziny. </t>
    </r>
    <r>
      <rPr>
        <sz val="8"/>
        <rFont val="Arial"/>
        <family val="2"/>
      </rPr>
      <t>Docięcie i obszycie wykładziny. Materiały: nić do obszycia</t>
    </r>
  </si>
  <si>
    <r>
      <t>Utylizacja starej wykładziny -</t>
    </r>
    <r>
      <rPr>
        <sz val="8"/>
        <rFont val="Arial"/>
        <family val="2"/>
      </rPr>
      <t xml:space="preserve"> duży kontener 5m3. Wyniesienie starej wykładziny do kontenera i wywiezienie jej przez wyspacjalizowaną firmę.</t>
    </r>
  </si>
  <si>
    <t>Praca popołudniami i w soboty</t>
  </si>
  <si>
    <t>Praca w nocy, niedziele i święta</t>
  </si>
  <si>
    <t>szt.</t>
  </si>
  <si>
    <r>
      <t xml:space="preserve">Instalacja listew progowych 1,80 m. </t>
    </r>
    <r>
      <rPr>
        <sz val="8"/>
        <rFont val="Arial"/>
        <family val="2"/>
      </rPr>
      <t>Docięcie i instalacja listwy progowej. Materiały: listwa 1,8 m, kołki montażowe.</t>
    </r>
  </si>
  <si>
    <r>
      <t xml:space="preserve">Instalacja listew dywanowych: </t>
    </r>
    <r>
      <rPr>
        <sz val="8"/>
        <rFont val="Arial"/>
        <family val="2"/>
      </rPr>
      <t>docięcie i instalacja listew dywanowych (z wklejenym paskiem z wykładziny). Materiały: listwa dywanowa, zakończenia,
narożniki, klej montażowy, kołki montażowe..</t>
    </r>
  </si>
  <si>
    <t>Transport / dostawa</t>
  </si>
  <si>
    <t>Całość przed rabatem:</t>
  </si>
  <si>
    <r>
      <t>Instalacja wykładziny kauczukowej (spawanie, wywinięcie):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oczyszczenie podłoża, docięcie i klejenie wykładziny na całej powierzchni, spawanie wykładziny na gorąco, wywijanie wykładziny na ścianę ok.10 cm. Materiały: klej do wykładzin kauczukowych, sznur do spawania wykładzin nora, taśma obustronnie klejąca, listwa wyobleniowa.</t>
    </r>
  </si>
  <si>
    <r>
      <t xml:space="preserve">Instalacja wykładziny kauczukowej bez spawania: </t>
    </r>
    <r>
      <rPr>
        <sz val="8"/>
        <color indexed="8"/>
        <rFont val="Arial"/>
        <family val="2"/>
      </rPr>
      <t>oczyszczenie podłoża, docięcie i klejenie wykładziny na całej powierzchni. Materiały: klej do wykładzin kauczukowych</t>
    </r>
  </si>
  <si>
    <r>
      <t xml:space="preserve">Spoinowanie przy pomocy sznura termoplastycznego na gorąco: </t>
    </r>
    <r>
      <rPr>
        <sz val="8"/>
        <color indexed="8"/>
        <rFont val="Arial"/>
        <family val="2"/>
      </rPr>
      <t>frezowanie wykładziny, spawanie. Materiały: sznur termoplastyczny nora</t>
    </r>
  </si>
  <si>
    <r>
      <t xml:space="preserve">Instalacja wykładziny w płytkach LVT: </t>
    </r>
    <r>
      <rPr>
        <sz val="8"/>
        <color indexed="8"/>
        <rFont val="Arial"/>
        <family val="2"/>
      </rPr>
      <t>oczyszczenie podłoża, ułożenie i klejenie wykładziny na całej powierzchni. Materiały: klej do wykładzin LVT UZIN.</t>
    </r>
  </si>
  <si>
    <r>
      <t xml:space="preserve">Instalacja listew pełnych, MDF lakierowane 100/15 mm: </t>
    </r>
    <r>
      <rPr>
        <sz val="8"/>
        <color indexed="8"/>
        <rFont val="Arial"/>
        <family val="2"/>
      </rPr>
      <t>docięcie i instalacja listew. Materiały: klej montażowy, listwa MDF lakierowana</t>
    </r>
  </si>
  <si>
    <r>
      <t xml:space="preserve">Instalacja listew rdzeniowych z MDF 60/13 mm: </t>
    </r>
    <r>
      <rPr>
        <sz val="8"/>
        <color indexed="8"/>
        <rFont val="Arial"/>
        <family val="2"/>
      </rPr>
      <t>docięcie i instalacja listew. Materiały: klej montażowy, listwa rdzeniowa z MDF.</t>
    </r>
  </si>
  <si>
    <r>
      <t xml:space="preserve">Demontaż starych listew przyściennych: </t>
    </r>
    <r>
      <rPr>
        <sz val="8"/>
        <color indexed="8"/>
        <rFont val="Arial"/>
        <family val="2"/>
      </rPr>
      <t>demontaż, cięcie i wyniesienie starych listew</t>
    </r>
  </si>
  <si>
    <r>
      <t xml:space="preserve">Instalacja wykładziny kauczukowej w systemie odprowadzania ładunków elektrycznych (spawanie, wywinięcie): </t>
    </r>
    <r>
      <rPr>
        <sz val="8"/>
        <color indexed="8"/>
        <rFont val="Arial"/>
        <family val="2"/>
      </rPr>
      <t xml:space="preserve">oczyszczenie podłoża, montaż siatki miedzianej, docięcie i klejenie wykładziny na całej powierzchni klejem grafitowym, spawanie wykładziny na gorąco, wywijanie wykładziny na ścianę ok. 10 cm. Materiały: klej do wykładzin kauczukowej grafitowy, prądoprzewodzący, taśma miedziana, sznur do spawania wykładzin nora. </t>
    </r>
  </si>
  <si>
    <r>
      <t xml:space="preserve">Utylizacja starej wykładziny </t>
    </r>
    <r>
      <rPr>
        <sz val="8"/>
        <rFont val="Arial"/>
        <family val="2"/>
      </rPr>
      <t>- mały kontener 2m3. Wyniesienie starej
wykładziny do kontenera i wywiezienie jej przez wyspacjalizowaną firmę.</t>
    </r>
  </si>
  <si>
    <t>Zrywanie wykładzin</t>
  </si>
  <si>
    <r>
      <t xml:space="preserve">Przenoszenie mebli </t>
    </r>
    <r>
      <rPr>
        <sz val="8"/>
        <color indexed="8"/>
        <rFont val="Arial"/>
        <family val="2"/>
      </rPr>
      <t>- bez rzeczy podręcznych, wyposażenia mebli (np. segregatory) i rzeczy elektronicznych (np. komputery) za które nie bierzemy odpowiedzialności.</t>
    </r>
  </si>
  <si>
    <t xml:space="preserve">NIP : </t>
  </si>
  <si>
    <t>Wykładzina</t>
  </si>
  <si>
    <t xml:space="preserve">Wykładzina </t>
  </si>
  <si>
    <t xml:space="preserve">Pani </t>
  </si>
  <si>
    <t>Demontaż starych listew progowych/profili schodowych</t>
  </si>
  <si>
    <t xml:space="preserve">Wymiana wykadziny dywanowej </t>
  </si>
  <si>
    <t xml:space="preserve">Załącznik Nr 1                  OPIS PRZEDMIOTU ZAMÓWIENIA              </t>
  </si>
  <si>
    <t>Wykładzina  flokowana  kolor granatowy</t>
  </si>
  <si>
    <t>SPECYFIKACJA:</t>
  </si>
  <si>
    <t>Waga całkowita:  nie mniej niż  1800 g/m2.</t>
  </si>
  <si>
    <t xml:space="preserve">Rodzaj włókna: 100% PA </t>
  </si>
  <si>
    <t>Reakcja na ogień : Bfl – s1</t>
  </si>
  <si>
    <t>Grubość całkowita :  do 4,3 mm</t>
  </si>
  <si>
    <t>Odporność na ścieranie: &gt;1000 cykli</t>
  </si>
  <si>
    <t>Instalacja wykładziny dywanowej na klej.</t>
  </si>
  <si>
    <t>Instalacja listew dywanowych + demontaż starych.</t>
  </si>
  <si>
    <t>Instalacja listew przejściowych.</t>
  </si>
  <si>
    <r>
      <t>Wyklejanie boków wykładziną.</t>
    </r>
    <r>
      <rPr>
        <sz val="8"/>
        <color indexed="8"/>
        <rFont val="Arial"/>
        <family val="2"/>
      </rPr>
      <t>.</t>
    </r>
  </si>
  <si>
    <t>Montaż na schodach profili PCW.</t>
  </si>
  <si>
    <t xml:space="preserve">Przedmiot zamówienia </t>
  </si>
  <si>
    <t>Instalacja listew dywanowych i demontaż starych.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</si>
</sst>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_z_ł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[$-415]d\ mmmm\ yyyy"/>
    <numFmt numFmtId="174" formatCode="#,##0.0_ ;\-#,##0.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994A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54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/>
      <protection/>
    </xf>
    <xf numFmtId="0" fontId="4" fillId="33" borderId="12" xfId="54" applyFill="1" applyBorder="1">
      <alignment/>
      <protection/>
    </xf>
    <xf numFmtId="0" fontId="4" fillId="33" borderId="13" xfId="54" applyFill="1" applyBorder="1">
      <alignment/>
      <protection/>
    </xf>
    <xf numFmtId="0" fontId="4" fillId="33" borderId="0" xfId="54" applyFill="1" applyBorder="1">
      <alignment/>
      <protection/>
    </xf>
    <xf numFmtId="0" fontId="4" fillId="33" borderId="14" xfId="54" applyFill="1" applyBorder="1">
      <alignment/>
      <protection/>
    </xf>
    <xf numFmtId="0" fontId="4" fillId="0" borderId="15" xfId="54" applyBorder="1" applyAlignment="1">
      <alignment horizontal="center"/>
      <protection/>
    </xf>
    <xf numFmtId="0" fontId="4" fillId="0" borderId="16" xfId="54" applyBorder="1" applyAlignment="1">
      <alignment horizontal="center"/>
      <protection/>
    </xf>
    <xf numFmtId="0" fontId="4" fillId="0" borderId="17" xfId="54" applyBorder="1" applyAlignment="1">
      <alignment horizontal="center"/>
      <protection/>
    </xf>
    <xf numFmtId="0" fontId="4" fillId="0" borderId="18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0" borderId="20" xfId="54" applyBorder="1" applyAlignment="1">
      <alignment horizontal="center"/>
      <protection/>
    </xf>
    <xf numFmtId="0" fontId="4" fillId="0" borderId="21" xfId="54" applyBorder="1" applyAlignment="1">
      <alignment horizontal="right"/>
      <protection/>
    </xf>
    <xf numFmtId="0" fontId="4" fillId="0" borderId="22" xfId="54" applyBorder="1" applyAlignment="1">
      <alignment horizontal="right"/>
      <protection/>
    </xf>
    <xf numFmtId="0" fontId="4" fillId="0" borderId="23" xfId="54" applyBorder="1" applyAlignment="1">
      <alignment horizontal="center"/>
      <protection/>
    </xf>
    <xf numFmtId="0" fontId="4" fillId="33" borderId="0" xfId="54" applyFill="1" applyBorder="1" applyAlignment="1">
      <alignment horizontal="center"/>
      <protection/>
    </xf>
    <xf numFmtId="0" fontId="4" fillId="33" borderId="13" xfId="54" applyFill="1" applyBorder="1" applyAlignment="1">
      <alignment horizontal="right"/>
      <protection/>
    </xf>
    <xf numFmtId="0" fontId="4" fillId="33" borderId="0" xfId="54" applyFill="1" applyBorder="1" applyAlignment="1">
      <alignment horizontal="right"/>
      <protection/>
    </xf>
    <xf numFmtId="0" fontId="3" fillId="33" borderId="0" xfId="54" applyFont="1" applyFill="1" applyBorder="1" applyAlignment="1">
      <alignment horizontal="right"/>
      <protection/>
    </xf>
    <xf numFmtId="0" fontId="3" fillId="33" borderId="0" xfId="54" applyFont="1" applyFill="1" applyBorder="1" applyAlignment="1">
      <alignment horizontal="center" vertical="center"/>
      <protection/>
    </xf>
    <xf numFmtId="2" fontId="2" fillId="34" borderId="24" xfId="54" applyNumberFormat="1" applyFont="1" applyFill="1" applyBorder="1" applyAlignment="1">
      <alignment horizontal="center" vertical="center"/>
      <protection/>
    </xf>
    <xf numFmtId="2" fontId="2" fillId="34" borderId="25" xfId="54" applyNumberFormat="1" applyFont="1" applyFill="1" applyBorder="1" applyAlignment="1">
      <alignment horizontal="center" vertical="center"/>
      <protection/>
    </xf>
    <xf numFmtId="2" fontId="4" fillId="33" borderId="0" xfId="54" applyNumberFormat="1" applyFill="1" applyBorder="1">
      <alignment/>
      <protection/>
    </xf>
    <xf numFmtId="0" fontId="4" fillId="33" borderId="26" xfId="54" applyFill="1" applyBorder="1">
      <alignment/>
      <protection/>
    </xf>
    <xf numFmtId="0" fontId="4" fillId="33" borderId="27" xfId="54" applyFill="1" applyBorder="1">
      <alignment/>
      <protection/>
    </xf>
    <xf numFmtId="0" fontId="4" fillId="33" borderId="28" xfId="54" applyFill="1" applyBorder="1">
      <alignment/>
      <protection/>
    </xf>
    <xf numFmtId="2" fontId="4" fillId="34" borderId="16" xfId="54" applyNumberFormat="1" applyFill="1" applyBorder="1" applyAlignment="1">
      <alignment horizontal="right"/>
      <protection/>
    </xf>
    <xf numFmtId="2" fontId="4" fillId="34" borderId="19" xfId="54" applyNumberFormat="1" applyFill="1" applyBorder="1" applyAlignment="1">
      <alignment horizontal="right"/>
      <protection/>
    </xf>
    <xf numFmtId="2" fontId="4" fillId="34" borderId="22" xfId="54" applyNumberFormat="1" applyFill="1" applyBorder="1" applyAlignment="1">
      <alignment horizontal="right"/>
      <protection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right" vertical="center"/>
    </xf>
    <xf numFmtId="9" fontId="0" fillId="0" borderId="30" xfId="42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168" fontId="8" fillId="0" borderId="30" xfId="42" applyNumberFormat="1" applyFont="1" applyBorder="1" applyAlignment="1">
      <alignment horizontal="right" vertical="center" wrapText="1"/>
    </xf>
    <xf numFmtId="168" fontId="0" fillId="0" borderId="31" xfId="42" applyNumberFormat="1" applyFont="1" applyBorder="1" applyAlignment="1">
      <alignment horizontal="right" vertical="center" wrapText="1"/>
    </xf>
    <xf numFmtId="9" fontId="0" fillId="0" borderId="32" xfId="42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168" fontId="8" fillId="0" borderId="35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/>
    </xf>
    <xf numFmtId="168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6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" fontId="0" fillId="0" borderId="36" xfId="0" applyNumberFormat="1" applyFont="1" applyBorder="1" applyAlignment="1">
      <alignment vertical="center"/>
    </xf>
    <xf numFmtId="9" fontId="0" fillId="0" borderId="32" xfId="42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vertical="center"/>
    </xf>
    <xf numFmtId="2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 wrapText="1"/>
    </xf>
    <xf numFmtId="4" fontId="8" fillId="0" borderId="32" xfId="42" applyNumberFormat="1" applyFont="1" applyBorder="1" applyAlignment="1">
      <alignment vertical="center" wrapText="1"/>
    </xf>
    <xf numFmtId="9" fontId="0" fillId="0" borderId="32" xfId="57" applyFont="1" applyBorder="1" applyAlignment="1">
      <alignment horizontal="right" vertical="center"/>
    </xf>
    <xf numFmtId="4" fontId="0" fillId="0" borderId="37" xfId="42" applyNumberFormat="1" applyFont="1" applyBorder="1" applyAlignment="1">
      <alignment vertical="center" wrapText="1"/>
    </xf>
    <xf numFmtId="4" fontId="8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horizontal="right" vertical="center" wrapText="1"/>
    </xf>
    <xf numFmtId="4" fontId="8" fillId="0" borderId="30" xfId="42" applyNumberFormat="1" applyFont="1" applyBorder="1" applyAlignment="1">
      <alignment vertical="center" wrapText="1"/>
    </xf>
    <xf numFmtId="9" fontId="0" fillId="0" borderId="30" xfId="57" applyFont="1" applyBorder="1" applyAlignment="1">
      <alignment horizontal="right" vertical="center"/>
    </xf>
    <xf numFmtId="4" fontId="0" fillId="0" borderId="31" xfId="42" applyNumberFormat="1" applyFont="1" applyBorder="1" applyAlignment="1">
      <alignment vertical="center" wrapText="1"/>
    </xf>
    <xf numFmtId="4" fontId="8" fillId="0" borderId="38" xfId="0" applyNumberFormat="1" applyFont="1" applyBorder="1" applyAlignment="1">
      <alignment vertical="center"/>
    </xf>
    <xf numFmtId="2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 wrapText="1"/>
    </xf>
    <xf numFmtId="4" fontId="8" fillId="0" borderId="38" xfId="42" applyNumberFormat="1" applyFont="1" applyBorder="1" applyAlignment="1">
      <alignment vertical="center" wrapText="1"/>
    </xf>
    <xf numFmtId="9" fontId="0" fillId="0" borderId="38" xfId="57" applyFont="1" applyBorder="1" applyAlignment="1">
      <alignment horizontal="right" vertical="center"/>
    </xf>
    <xf numFmtId="4" fontId="0" fillId="0" borderId="40" xfId="42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/>
    </xf>
    <xf numFmtId="2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right" vertical="center"/>
    </xf>
    <xf numFmtId="0" fontId="14" fillId="38" borderId="42" xfId="0" applyFont="1" applyFill="1" applyBorder="1" applyAlignment="1">
      <alignment horizontal="left" vertical="center" wrapText="1"/>
    </xf>
    <xf numFmtId="0" fontId="8" fillId="38" borderId="42" xfId="0" applyFont="1" applyFill="1" applyBorder="1" applyAlignment="1">
      <alignment horizontal="left" vertical="center" wrapText="1"/>
    </xf>
    <xf numFmtId="0" fontId="14" fillId="38" borderId="43" xfId="0" applyFont="1" applyFill="1" applyBorder="1" applyAlignment="1">
      <alignment horizontal="left" vertical="center" wrapText="1"/>
    </xf>
    <xf numFmtId="4" fontId="0" fillId="39" borderId="29" xfId="0" applyNumberFormat="1" applyFont="1" applyFill="1" applyBorder="1" applyAlignment="1">
      <alignment horizontal="right" vertical="center"/>
    </xf>
    <xf numFmtId="9" fontId="0" fillId="39" borderId="30" xfId="42" applyNumberFormat="1" applyFont="1" applyFill="1" applyBorder="1" applyAlignment="1">
      <alignment horizontal="center" vertical="center" wrapText="1"/>
    </xf>
    <xf numFmtId="4" fontId="8" fillId="39" borderId="3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" fontId="8" fillId="38" borderId="21" xfId="0" applyNumberFormat="1" applyFont="1" applyFill="1" applyBorder="1" applyAlignment="1">
      <alignment horizontal="left" wrapText="1"/>
    </xf>
    <xf numFmtId="2" fontId="8" fillId="38" borderId="18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9" fontId="0" fillId="0" borderId="0" xfId="42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4" fontId="8" fillId="0" borderId="0" xfId="42" applyNumberFormat="1" applyFont="1" applyBorder="1" applyAlignment="1">
      <alignment vertical="center" wrapText="1"/>
    </xf>
    <xf numFmtId="9" fontId="0" fillId="0" borderId="0" xfId="57" applyFont="1" applyBorder="1" applyAlignment="1">
      <alignment horizontal="right" vertical="center"/>
    </xf>
    <xf numFmtId="4" fontId="0" fillId="0" borderId="0" xfId="42" applyNumberFormat="1" applyFont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2" fontId="8" fillId="38" borderId="44" xfId="0" applyNumberFormat="1" applyFont="1" applyFill="1" applyBorder="1" applyAlignment="1">
      <alignment horizontal="left" wrapText="1"/>
    </xf>
    <xf numFmtId="2" fontId="8" fillId="38" borderId="45" xfId="0" applyNumberFormat="1" applyFont="1" applyFill="1" applyBorder="1" applyAlignment="1">
      <alignment horizontal="left" wrapText="1"/>
    </xf>
    <xf numFmtId="2" fontId="8" fillId="38" borderId="46" xfId="0" applyNumberFormat="1" applyFont="1" applyFill="1" applyBorder="1" applyAlignment="1">
      <alignment horizontal="left" wrapText="1"/>
    </xf>
    <xf numFmtId="2" fontId="38" fillId="38" borderId="19" xfId="0" applyNumberFormat="1" applyFont="1" applyFill="1" applyBorder="1" applyAlignment="1">
      <alignment horizontal="left" wrapText="1"/>
    </xf>
    <xf numFmtId="0" fontId="38" fillId="0" borderId="19" xfId="0" applyFont="1" applyBorder="1" applyAlignment="1">
      <alignment vertical="top"/>
    </xf>
    <xf numFmtId="0" fontId="38" fillId="0" borderId="19" xfId="0" applyFont="1" applyBorder="1" applyAlignment="1">
      <alignment horizontal="left"/>
    </xf>
    <xf numFmtId="0" fontId="38" fillId="0" borderId="19" xfId="0" applyFont="1" applyBorder="1" applyAlignment="1">
      <alignment horizontal="left" vertical="top"/>
    </xf>
    <xf numFmtId="0" fontId="0" fillId="40" borderId="16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2" fontId="8" fillId="38" borderId="16" xfId="0" applyNumberFormat="1" applyFont="1" applyFill="1" applyBorder="1" applyAlignment="1">
      <alignment horizontal="left" wrapText="1"/>
    </xf>
    <xf numFmtId="2" fontId="8" fillId="38" borderId="47" xfId="0" applyNumberFormat="1" applyFont="1" applyFill="1" applyBorder="1" applyAlignment="1">
      <alignment horizontal="left" wrapText="1"/>
    </xf>
    <xf numFmtId="2" fontId="8" fillId="38" borderId="25" xfId="0" applyNumberFormat="1" applyFont="1" applyFill="1" applyBorder="1" applyAlignment="1">
      <alignment horizontal="left" wrapText="1"/>
    </xf>
    <xf numFmtId="0" fontId="0" fillId="40" borderId="48" xfId="0" applyFont="1" applyFill="1" applyBorder="1" applyAlignment="1">
      <alignment horizontal="center" vertical="center" wrapText="1"/>
    </xf>
    <xf numFmtId="0" fontId="8" fillId="40" borderId="48" xfId="0" applyFont="1" applyFill="1" applyBorder="1" applyAlignment="1">
      <alignment horizontal="center" vertical="center" wrapText="1"/>
    </xf>
    <xf numFmtId="4" fontId="0" fillId="0" borderId="49" xfId="0" applyNumberFormat="1" applyFont="1" applyBorder="1" applyAlignment="1">
      <alignment vertical="center"/>
    </xf>
    <xf numFmtId="9" fontId="0" fillId="0" borderId="50" xfId="42" applyNumberFormat="1" applyFont="1" applyBorder="1" applyAlignment="1">
      <alignment horizontal="right" vertical="center" wrapText="1"/>
    </xf>
    <xf numFmtId="4" fontId="8" fillId="0" borderId="50" xfId="0" applyNumberFormat="1" applyFont="1" applyBorder="1" applyAlignment="1">
      <alignment vertical="center"/>
    </xf>
    <xf numFmtId="2" fontId="0" fillId="0" borderId="50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 wrapText="1"/>
    </xf>
    <xf numFmtId="4" fontId="8" fillId="0" borderId="50" xfId="42" applyNumberFormat="1" applyFont="1" applyBorder="1" applyAlignment="1">
      <alignment vertical="center" wrapText="1"/>
    </xf>
    <xf numFmtId="9" fontId="0" fillId="0" borderId="50" xfId="57" applyFont="1" applyBorder="1" applyAlignment="1">
      <alignment horizontal="right" vertical="center"/>
    </xf>
    <xf numFmtId="4" fontId="0" fillId="0" borderId="51" xfId="42" applyNumberFormat="1" applyFont="1" applyBorder="1" applyAlignment="1">
      <alignment vertical="center" wrapText="1"/>
    </xf>
    <xf numFmtId="4" fontId="0" fillId="0" borderId="52" xfId="42" applyNumberFormat="1" applyFont="1" applyBorder="1" applyAlignment="1">
      <alignment vertical="center" wrapText="1"/>
    </xf>
    <xf numFmtId="4" fontId="0" fillId="0" borderId="53" xfId="42" applyNumberFormat="1" applyFont="1" applyBorder="1" applyAlignment="1">
      <alignment vertical="center" wrapText="1"/>
    </xf>
    <xf numFmtId="4" fontId="0" fillId="0" borderId="46" xfId="42" applyNumberFormat="1" applyFont="1" applyBorder="1" applyAlignment="1">
      <alignment vertical="center" wrapText="1"/>
    </xf>
    <xf numFmtId="4" fontId="0" fillId="0" borderId="45" xfId="42" applyNumberFormat="1" applyFont="1" applyBorder="1" applyAlignment="1">
      <alignment vertical="center" wrapText="1"/>
    </xf>
    <xf numFmtId="2" fontId="8" fillId="38" borderId="54" xfId="0" applyNumberFormat="1" applyFont="1" applyFill="1" applyBorder="1" applyAlignment="1">
      <alignment horizontal="left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40" borderId="15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Border="1" applyAlignment="1">
      <alignment horizontal="right"/>
    </xf>
    <xf numFmtId="2" fontId="8" fillId="41" borderId="0" xfId="0" applyNumberFormat="1" applyFont="1" applyFill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2" fontId="10" fillId="0" borderId="55" xfId="0" applyNumberFormat="1" applyFont="1" applyFill="1" applyBorder="1" applyAlignment="1">
      <alignment horizontal="left" wrapText="1"/>
    </xf>
    <xf numFmtId="2" fontId="10" fillId="0" borderId="56" xfId="0" applyNumberFormat="1" applyFont="1" applyFill="1" applyBorder="1" applyAlignment="1">
      <alignment horizontal="left" wrapText="1"/>
    </xf>
    <xf numFmtId="2" fontId="8" fillId="40" borderId="0" xfId="0" applyNumberFormat="1" applyFont="1" applyFill="1" applyBorder="1" applyAlignment="1">
      <alignment horizontal="left"/>
    </xf>
    <xf numFmtId="0" fontId="8" fillId="40" borderId="0" xfId="0" applyFont="1" applyFill="1" applyBorder="1" applyAlignment="1">
      <alignment horizontal="left"/>
    </xf>
    <xf numFmtId="0" fontId="0" fillId="40" borderId="16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7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40" borderId="44" xfId="0" applyFont="1" applyFill="1" applyBorder="1" applyAlignment="1">
      <alignment horizontal="center"/>
    </xf>
    <xf numFmtId="0" fontId="0" fillId="40" borderId="48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133"/>
  <sheetViews>
    <sheetView view="pageBreakPreview" zoomScaleNormal="110" zoomScaleSheetLayoutView="100" workbookViewId="0" topLeftCell="A2">
      <selection activeCell="A2" sqref="A1:IV16384"/>
    </sheetView>
  </sheetViews>
  <sheetFormatPr defaultColWidth="9.140625" defaultRowHeight="12.75"/>
  <cols>
    <col min="1" max="1" width="6.00390625" style="32" customWidth="1"/>
    <col min="2" max="2" width="35.28125" style="32" customWidth="1"/>
    <col min="3" max="3" width="10.421875" style="32" customWidth="1"/>
    <col min="4" max="4" width="5.7109375" style="32" hidden="1" customWidth="1"/>
    <col min="5" max="5" width="10.8515625" style="32" hidden="1" customWidth="1"/>
    <col min="6" max="6" width="8.00390625" style="32" customWidth="1"/>
    <col min="7" max="7" width="4.140625" style="32" bestFit="1" customWidth="1"/>
    <col min="8" max="8" width="14.28125" style="32" customWidth="1"/>
    <col min="9" max="9" width="6.7109375" style="32" bestFit="1" customWidth="1"/>
    <col min="10" max="10" width="14.28125" style="32" customWidth="1"/>
    <col min="11" max="11" width="12.421875" style="32" hidden="1" customWidth="1"/>
    <col min="12" max="12" width="7.140625" style="101" hidden="1" customWidth="1"/>
    <col min="13" max="14" width="0" style="101" hidden="1" customWidth="1"/>
    <col min="15" max="16384" width="9.140625" style="32" customWidth="1"/>
  </cols>
  <sheetData>
    <row r="1" spans="1:11" ht="15" hidden="1">
      <c r="A1" s="33"/>
      <c r="B1" s="173" t="s">
        <v>82</v>
      </c>
      <c r="C1" s="173"/>
      <c r="D1" s="173"/>
      <c r="E1" s="173"/>
      <c r="F1" s="34"/>
      <c r="G1" s="34"/>
      <c r="H1" s="34"/>
      <c r="I1" s="34"/>
      <c r="J1" s="34"/>
      <c r="K1" s="36"/>
    </row>
    <row r="2" spans="1:11" ht="30.75" customHeight="1">
      <c r="A2" s="33"/>
      <c r="B2" s="177" t="s">
        <v>88</v>
      </c>
      <c r="C2" s="178"/>
      <c r="D2" s="178"/>
      <c r="E2" s="178"/>
      <c r="F2" s="178"/>
      <c r="G2" s="178"/>
      <c r="H2" s="178"/>
      <c r="I2" s="178"/>
      <c r="J2" s="178"/>
      <c r="K2" s="36"/>
    </row>
    <row r="3" spans="1:11" ht="15">
      <c r="A3" s="33"/>
      <c r="B3" s="173"/>
      <c r="C3" s="173"/>
      <c r="D3" s="173"/>
      <c r="E3" s="173"/>
      <c r="F3" s="34"/>
      <c r="G3" s="34"/>
      <c r="H3" s="34"/>
      <c r="I3" s="34"/>
      <c r="J3" s="34"/>
      <c r="K3" s="36"/>
    </row>
    <row r="4" spans="1:11" ht="15" hidden="1">
      <c r="A4" s="33"/>
      <c r="B4" s="173" t="s">
        <v>85</v>
      </c>
      <c r="C4" s="173"/>
      <c r="D4" s="173"/>
      <c r="E4" s="173"/>
      <c r="F4" s="34"/>
      <c r="G4" s="34"/>
      <c r="H4" s="34"/>
      <c r="I4" s="34"/>
      <c r="J4" s="34"/>
      <c r="K4" s="36"/>
    </row>
    <row r="5" spans="1:11" ht="15" customHeight="1" hidden="1">
      <c r="A5" s="33"/>
      <c r="B5" s="174"/>
      <c r="C5" s="174"/>
      <c r="D5" s="174"/>
      <c r="E5" s="174"/>
      <c r="F5" s="36"/>
      <c r="G5" s="36"/>
      <c r="H5" s="36"/>
      <c r="I5" s="36"/>
      <c r="J5" s="36"/>
      <c r="K5" s="36"/>
    </row>
    <row r="6" spans="1:12" ht="25.5" customHeight="1">
      <c r="A6" s="33"/>
      <c r="B6" s="184" t="s">
        <v>87</v>
      </c>
      <c r="C6" s="184"/>
      <c r="D6" s="184"/>
      <c r="E6" s="184"/>
      <c r="F6" s="184"/>
      <c r="G6" s="184"/>
      <c r="H6" s="184"/>
      <c r="I6" s="184"/>
      <c r="J6" s="184"/>
      <c r="K6" s="34"/>
      <c r="L6" s="34"/>
    </row>
    <row r="7" spans="1:11" ht="13.5" thickBot="1">
      <c r="A7" s="33"/>
      <c r="B7" s="36"/>
      <c r="C7" s="36"/>
      <c r="D7" s="37"/>
      <c r="E7" s="37"/>
      <c r="F7" s="36"/>
      <c r="G7" s="36"/>
      <c r="H7" s="36"/>
      <c r="I7" s="36"/>
      <c r="J7" s="36"/>
      <c r="K7" s="36"/>
    </row>
    <row r="8" spans="1:14" ht="37.5" customHeight="1">
      <c r="A8" s="33"/>
      <c r="B8" s="175" t="s">
        <v>0</v>
      </c>
      <c r="C8" s="140" t="s">
        <v>1</v>
      </c>
      <c r="D8" s="140" t="s">
        <v>2</v>
      </c>
      <c r="E8" s="141" t="s">
        <v>3</v>
      </c>
      <c r="F8" s="189" t="s">
        <v>4</v>
      </c>
      <c r="G8" s="189" t="s">
        <v>5</v>
      </c>
      <c r="H8" s="141" t="s">
        <v>6</v>
      </c>
      <c r="I8" s="140" t="s">
        <v>7</v>
      </c>
      <c r="J8" s="142" t="s">
        <v>8</v>
      </c>
      <c r="K8" s="38" t="s">
        <v>9</v>
      </c>
      <c r="L8" s="104" t="s">
        <v>35</v>
      </c>
      <c r="M8" s="104" t="s">
        <v>36</v>
      </c>
      <c r="N8" s="104" t="s">
        <v>37</v>
      </c>
    </row>
    <row r="9" spans="1:14" ht="12.75">
      <c r="A9" s="33"/>
      <c r="B9" s="176"/>
      <c r="C9" s="143" t="s">
        <v>10</v>
      </c>
      <c r="D9" s="143" t="s">
        <v>11</v>
      </c>
      <c r="E9" s="143" t="s">
        <v>10</v>
      </c>
      <c r="F9" s="190"/>
      <c r="G9" s="190"/>
      <c r="H9" s="144" t="s">
        <v>10</v>
      </c>
      <c r="I9" s="143" t="s">
        <v>11</v>
      </c>
      <c r="J9" s="145" t="s">
        <v>10</v>
      </c>
      <c r="K9" s="36"/>
      <c r="L9" s="105"/>
      <c r="M9" s="105"/>
      <c r="N9" s="105"/>
    </row>
    <row r="10" spans="1:14" ht="26.25">
      <c r="A10" s="33"/>
      <c r="B10" s="133" t="s">
        <v>89</v>
      </c>
      <c r="C10" s="75"/>
      <c r="D10" s="76"/>
      <c r="E10" s="77">
        <f>C10*(100%-D10)</f>
        <v>0</v>
      </c>
      <c r="F10" s="78">
        <v>165</v>
      </c>
      <c r="G10" s="79" t="s">
        <v>30</v>
      </c>
      <c r="H10" s="80">
        <f>E10*F10</f>
        <v>0</v>
      </c>
      <c r="I10" s="81">
        <v>0.23</v>
      </c>
      <c r="J10" s="82">
        <f>H10*(100%+I10)</f>
        <v>0</v>
      </c>
      <c r="K10" s="39">
        <f>C10*F10</f>
        <v>0</v>
      </c>
      <c r="L10" s="106">
        <v>4.15</v>
      </c>
      <c r="M10" s="106">
        <v>45</v>
      </c>
      <c r="N10" s="107">
        <f>M10-M10*D10</f>
        <v>45</v>
      </c>
    </row>
    <row r="11" spans="1:14" ht="12.75" customHeight="1" hidden="1">
      <c r="A11" s="33"/>
      <c r="B11" s="121" t="s">
        <v>84</v>
      </c>
      <c r="C11" s="75"/>
      <c r="D11" s="76"/>
      <c r="E11" s="83">
        <f>C11*(100%-D11)</f>
        <v>0</v>
      </c>
      <c r="F11" s="78"/>
      <c r="G11" s="84" t="s">
        <v>30</v>
      </c>
      <c r="H11" s="85">
        <f>E11*F11</f>
        <v>0</v>
      </c>
      <c r="I11" s="86">
        <v>0.23</v>
      </c>
      <c r="J11" s="87">
        <f>H11*(100%+I11)</f>
        <v>0</v>
      </c>
      <c r="K11" s="39">
        <f>C11*F11</f>
        <v>0</v>
      </c>
      <c r="L11" s="106">
        <v>4.23</v>
      </c>
      <c r="M11" s="106">
        <v>23</v>
      </c>
      <c r="N11" s="107">
        <f>M11-M11*D11</f>
        <v>23</v>
      </c>
    </row>
    <row r="12" spans="1:14" ht="14.25" customHeight="1" hidden="1" thickBot="1">
      <c r="A12" s="33"/>
      <c r="B12" s="120" t="s">
        <v>83</v>
      </c>
      <c r="C12" s="75"/>
      <c r="D12" s="76"/>
      <c r="E12" s="88">
        <f>C12*(100%-D12)</f>
        <v>0</v>
      </c>
      <c r="F12" s="89"/>
      <c r="G12" s="90" t="s">
        <v>30</v>
      </c>
      <c r="H12" s="91">
        <f>E12*F12</f>
        <v>0</v>
      </c>
      <c r="I12" s="92">
        <v>0.23</v>
      </c>
      <c r="J12" s="93">
        <f>H12*(100%+I12)</f>
        <v>0</v>
      </c>
      <c r="K12" s="39">
        <f>C12*F12</f>
        <v>0</v>
      </c>
      <c r="L12" s="106">
        <v>4.23</v>
      </c>
      <c r="M12" s="106">
        <v>33</v>
      </c>
      <c r="N12" s="107">
        <f>M12-M12*D12</f>
        <v>33</v>
      </c>
    </row>
    <row r="13" spans="1:14" ht="14.25" customHeight="1" thickBot="1">
      <c r="A13" s="33"/>
      <c r="B13" s="134"/>
      <c r="C13" s="123"/>
      <c r="D13" s="124"/>
      <c r="E13" s="125"/>
      <c r="F13" s="126"/>
      <c r="G13" s="127"/>
      <c r="H13" s="128"/>
      <c r="I13" s="129"/>
      <c r="J13" s="130"/>
      <c r="K13" s="39"/>
      <c r="L13" s="131"/>
      <c r="M13" s="131"/>
      <c r="N13" s="132"/>
    </row>
    <row r="14" spans="1:14" ht="14.25" customHeight="1">
      <c r="A14" s="33"/>
      <c r="B14" s="135" t="s">
        <v>90</v>
      </c>
      <c r="C14" s="123"/>
      <c r="D14" s="124"/>
      <c r="E14" s="125"/>
      <c r="F14" s="126"/>
      <c r="G14" s="127"/>
      <c r="H14" s="128"/>
      <c r="I14" s="129"/>
      <c r="J14" s="130"/>
      <c r="K14" s="39"/>
      <c r="L14" s="131"/>
      <c r="M14" s="131"/>
      <c r="N14" s="132"/>
    </row>
    <row r="15" spans="1:14" ht="14.25" customHeight="1">
      <c r="A15" s="33"/>
      <c r="B15" s="136" t="s">
        <v>92</v>
      </c>
      <c r="C15" s="123"/>
      <c r="D15" s="124"/>
      <c r="E15" s="125"/>
      <c r="F15" s="126"/>
      <c r="G15" s="127"/>
      <c r="H15" s="128"/>
      <c r="I15" s="129"/>
      <c r="J15" s="130"/>
      <c r="K15" s="39"/>
      <c r="L15" s="131"/>
      <c r="M15" s="131"/>
      <c r="N15" s="132"/>
    </row>
    <row r="16" spans="1:14" ht="14.25" customHeight="1">
      <c r="A16" s="33"/>
      <c r="B16" s="137" t="s">
        <v>94</v>
      </c>
      <c r="C16" s="123"/>
      <c r="D16" s="124"/>
      <c r="E16" s="125"/>
      <c r="F16" s="126"/>
      <c r="G16" s="127"/>
      <c r="H16" s="128"/>
      <c r="I16" s="129"/>
      <c r="J16" s="130"/>
      <c r="K16" s="39"/>
      <c r="L16" s="131"/>
      <c r="M16" s="131"/>
      <c r="N16" s="132"/>
    </row>
    <row r="17" spans="1:14" ht="14.25" customHeight="1">
      <c r="A17" s="33"/>
      <c r="B17" s="136" t="s">
        <v>93</v>
      </c>
      <c r="C17" s="123"/>
      <c r="D17" s="124"/>
      <c r="E17" s="125"/>
      <c r="F17" s="126"/>
      <c r="G17" s="127"/>
      <c r="H17" s="128"/>
      <c r="I17" s="129"/>
      <c r="J17" s="130"/>
      <c r="K17" s="39"/>
      <c r="L17" s="131"/>
      <c r="M17" s="131"/>
      <c r="N17" s="132"/>
    </row>
    <row r="18" spans="1:14" ht="14.25" customHeight="1">
      <c r="A18" s="33"/>
      <c r="B18" s="138" t="s">
        <v>91</v>
      </c>
      <c r="C18" s="123"/>
      <c r="D18" s="124"/>
      <c r="E18" s="125"/>
      <c r="F18" s="126"/>
      <c r="G18" s="127"/>
      <c r="H18" s="128"/>
      <c r="I18" s="129"/>
      <c r="J18" s="130"/>
      <c r="K18" s="39"/>
      <c r="L18" s="131"/>
      <c r="M18" s="131"/>
      <c r="N18" s="132"/>
    </row>
    <row r="19" spans="1:14" ht="14.25" customHeight="1" thickBot="1">
      <c r="A19" s="33"/>
      <c r="B19" s="139" t="s">
        <v>95</v>
      </c>
      <c r="C19" s="123"/>
      <c r="D19" s="124"/>
      <c r="E19" s="125"/>
      <c r="F19" s="126"/>
      <c r="G19" s="127"/>
      <c r="H19" s="128"/>
      <c r="I19" s="129"/>
      <c r="J19" s="130"/>
      <c r="K19" s="39"/>
      <c r="L19" s="131"/>
      <c r="M19" s="131"/>
      <c r="N19" s="132"/>
    </row>
    <row r="20" spans="1:15" ht="33.75" customHeight="1" thickBot="1">
      <c r="A20" s="33"/>
      <c r="B20" s="185" t="s">
        <v>29</v>
      </c>
      <c r="C20" s="186"/>
      <c r="D20" s="186"/>
      <c r="E20" s="186"/>
      <c r="F20" s="186"/>
      <c r="G20" s="186"/>
      <c r="H20" s="186"/>
      <c r="I20" s="186"/>
      <c r="J20" s="186"/>
      <c r="K20" s="40"/>
      <c r="L20" s="99"/>
      <c r="M20" s="99"/>
      <c r="N20" s="102"/>
      <c r="O20" s="100"/>
    </row>
    <row r="21" spans="1:15" ht="63.75" customHeight="1" hidden="1">
      <c r="A21" s="33"/>
      <c r="B21" s="113" t="s">
        <v>81</v>
      </c>
      <c r="C21" s="41">
        <v>10</v>
      </c>
      <c r="D21" s="42"/>
      <c r="E21" s="112">
        <f aca="true" t="shared" si="0" ref="E21:E33">C21*(100%-D21)</f>
        <v>10</v>
      </c>
      <c r="F21" s="43"/>
      <c r="G21" s="44" t="s">
        <v>31</v>
      </c>
      <c r="H21" s="45">
        <f aca="true" t="shared" si="1" ref="H21:H27">E21*F21</f>
        <v>0</v>
      </c>
      <c r="I21" s="42">
        <v>0.23</v>
      </c>
      <c r="J21" s="46">
        <f aca="true" t="shared" si="2" ref="J21:J27">H21*(100%+I21)</f>
        <v>0</v>
      </c>
      <c r="K21" s="39">
        <f aca="true" t="shared" si="3" ref="K21:K34">C21*F21</f>
        <v>0</v>
      </c>
      <c r="L21" s="99"/>
      <c r="M21" s="99"/>
      <c r="N21" s="102"/>
      <c r="O21" s="100"/>
    </row>
    <row r="22" spans="1:15" ht="15" customHeight="1">
      <c r="A22" s="33"/>
      <c r="B22" s="114" t="s">
        <v>80</v>
      </c>
      <c r="C22" s="116"/>
      <c r="D22" s="117"/>
      <c r="E22" s="118">
        <f>C22*(100%-D22)</f>
        <v>0</v>
      </c>
      <c r="F22" s="43">
        <v>133</v>
      </c>
      <c r="G22" s="44" t="s">
        <v>31</v>
      </c>
      <c r="H22" s="45">
        <f t="shared" si="1"/>
        <v>0</v>
      </c>
      <c r="I22" s="42">
        <v>0.23</v>
      </c>
      <c r="J22" s="46">
        <f t="shared" si="2"/>
        <v>0</v>
      </c>
      <c r="K22" s="39">
        <f t="shared" si="3"/>
        <v>0</v>
      </c>
      <c r="L22" s="99"/>
      <c r="M22" s="99"/>
      <c r="N22" s="102"/>
      <c r="O22" s="100"/>
    </row>
    <row r="23" spans="1:11" ht="15">
      <c r="A23" s="33"/>
      <c r="B23" s="114" t="s">
        <v>38</v>
      </c>
      <c r="C23" s="41"/>
      <c r="D23" s="42"/>
      <c r="E23" s="112">
        <f t="shared" si="0"/>
        <v>0</v>
      </c>
      <c r="F23" s="43">
        <v>133</v>
      </c>
      <c r="G23" s="44" t="s">
        <v>31</v>
      </c>
      <c r="H23" s="45">
        <f t="shared" si="1"/>
        <v>0</v>
      </c>
      <c r="I23" s="42">
        <v>0.23</v>
      </c>
      <c r="J23" s="46">
        <f t="shared" si="2"/>
        <v>0</v>
      </c>
      <c r="K23" s="39">
        <f t="shared" si="3"/>
        <v>0</v>
      </c>
    </row>
    <row r="24" spans="1:11" ht="35.25" customHeight="1">
      <c r="A24" s="33"/>
      <c r="B24" s="114" t="s">
        <v>86</v>
      </c>
      <c r="C24" s="41"/>
      <c r="D24" s="42"/>
      <c r="E24" s="112">
        <f t="shared" si="0"/>
        <v>0</v>
      </c>
      <c r="F24" s="43">
        <v>76</v>
      </c>
      <c r="G24" s="44" t="s">
        <v>12</v>
      </c>
      <c r="H24" s="45">
        <f t="shared" si="1"/>
        <v>0</v>
      </c>
      <c r="I24" s="42">
        <v>0.23</v>
      </c>
      <c r="J24" s="46">
        <f t="shared" si="2"/>
        <v>0</v>
      </c>
      <c r="K24" s="39">
        <f t="shared" si="3"/>
        <v>0</v>
      </c>
    </row>
    <row r="25" spans="1:11" ht="55.5" customHeight="1">
      <c r="A25" s="33"/>
      <c r="B25" s="114" t="s">
        <v>96</v>
      </c>
      <c r="C25" s="41"/>
      <c r="D25" s="42"/>
      <c r="E25" s="112">
        <f t="shared" si="0"/>
        <v>0</v>
      </c>
      <c r="F25" s="43">
        <v>126</v>
      </c>
      <c r="G25" s="44" t="s">
        <v>31</v>
      </c>
      <c r="H25" s="45">
        <f t="shared" si="1"/>
        <v>0</v>
      </c>
      <c r="I25" s="42">
        <v>0.23</v>
      </c>
      <c r="J25" s="46">
        <f t="shared" si="2"/>
        <v>0</v>
      </c>
      <c r="K25" s="39">
        <f t="shared" si="3"/>
        <v>0</v>
      </c>
    </row>
    <row r="26" spans="1:11" ht="51" customHeight="1" hidden="1">
      <c r="A26" s="33"/>
      <c r="B26" s="114" t="s">
        <v>34</v>
      </c>
      <c r="C26" s="41"/>
      <c r="D26" s="42"/>
      <c r="E26" s="112">
        <f t="shared" si="0"/>
        <v>0</v>
      </c>
      <c r="F26" s="43"/>
      <c r="G26" s="44" t="s">
        <v>30</v>
      </c>
      <c r="H26" s="45">
        <f t="shared" si="1"/>
        <v>0</v>
      </c>
      <c r="I26" s="42">
        <v>0.23</v>
      </c>
      <c r="J26" s="46">
        <f t="shared" si="2"/>
        <v>0</v>
      </c>
      <c r="K26" s="39">
        <f t="shared" si="3"/>
        <v>0</v>
      </c>
    </row>
    <row r="27" spans="1:11" ht="66" customHeight="1" hidden="1">
      <c r="A27" s="33"/>
      <c r="B27" s="114" t="s">
        <v>68</v>
      </c>
      <c r="C27" s="41"/>
      <c r="D27" s="42"/>
      <c r="E27" s="112">
        <f>C27*(100%-D27)</f>
        <v>0</v>
      </c>
      <c r="F27" s="43"/>
      <c r="G27" s="44" t="s">
        <v>12</v>
      </c>
      <c r="H27" s="45">
        <f t="shared" si="1"/>
        <v>0</v>
      </c>
      <c r="I27" s="42">
        <v>0.23</v>
      </c>
      <c r="J27" s="46">
        <f t="shared" si="2"/>
        <v>0</v>
      </c>
      <c r="K27" s="39">
        <f t="shared" si="3"/>
        <v>0</v>
      </c>
    </row>
    <row r="28" spans="1:11" ht="75" customHeight="1">
      <c r="A28" s="33"/>
      <c r="B28" s="114" t="s">
        <v>97</v>
      </c>
      <c r="C28" s="41"/>
      <c r="D28" s="42"/>
      <c r="E28" s="112">
        <f t="shared" si="0"/>
        <v>0</v>
      </c>
      <c r="F28" s="43">
        <v>23</v>
      </c>
      <c r="G28" s="44" t="s">
        <v>12</v>
      </c>
      <c r="H28" s="45">
        <f aca="true" t="shared" si="4" ref="H28:H34">E28*F28</f>
        <v>0</v>
      </c>
      <c r="I28" s="42">
        <v>0.23</v>
      </c>
      <c r="J28" s="46">
        <f aca="true" t="shared" si="5" ref="J28:J34">H28*(100%+I28)</f>
        <v>0</v>
      </c>
      <c r="K28" s="39">
        <f t="shared" si="3"/>
        <v>0</v>
      </c>
    </row>
    <row r="29" spans="1:11" ht="46.5" hidden="1">
      <c r="A29" s="33"/>
      <c r="B29" s="114" t="s">
        <v>39</v>
      </c>
      <c r="C29" s="41"/>
      <c r="D29" s="42"/>
      <c r="E29" s="112">
        <f t="shared" si="0"/>
        <v>0</v>
      </c>
      <c r="F29" s="43"/>
      <c r="G29" s="44" t="s">
        <v>12</v>
      </c>
      <c r="H29" s="45">
        <f t="shared" si="4"/>
        <v>0</v>
      </c>
      <c r="I29" s="42">
        <v>0.23</v>
      </c>
      <c r="J29" s="46">
        <f t="shared" si="5"/>
        <v>0</v>
      </c>
      <c r="K29" s="39">
        <f t="shared" si="3"/>
        <v>0</v>
      </c>
    </row>
    <row r="30" spans="1:11" ht="33" hidden="1">
      <c r="A30" s="33"/>
      <c r="B30" s="114" t="s">
        <v>40</v>
      </c>
      <c r="C30" s="41"/>
      <c r="D30" s="42"/>
      <c r="E30" s="112">
        <f t="shared" si="0"/>
        <v>0</v>
      </c>
      <c r="F30" s="43"/>
      <c r="G30" s="44" t="s">
        <v>12</v>
      </c>
      <c r="H30" s="45">
        <f t="shared" si="4"/>
        <v>0</v>
      </c>
      <c r="I30" s="42">
        <v>0.23</v>
      </c>
      <c r="J30" s="46">
        <f t="shared" si="5"/>
        <v>0</v>
      </c>
      <c r="K30" s="39">
        <f t="shared" si="3"/>
        <v>0</v>
      </c>
    </row>
    <row r="31" spans="1:11" ht="33" hidden="1">
      <c r="A31" s="33"/>
      <c r="B31" s="114" t="s">
        <v>41</v>
      </c>
      <c r="C31" s="41"/>
      <c r="D31" s="42"/>
      <c r="E31" s="112">
        <f t="shared" si="0"/>
        <v>0</v>
      </c>
      <c r="F31" s="43"/>
      <c r="G31" s="44" t="s">
        <v>66</v>
      </c>
      <c r="H31" s="45">
        <f t="shared" si="4"/>
        <v>0</v>
      </c>
      <c r="I31" s="42">
        <v>0.23</v>
      </c>
      <c r="J31" s="46">
        <f t="shared" si="5"/>
        <v>0</v>
      </c>
      <c r="K31" s="39">
        <f t="shared" si="3"/>
        <v>0</v>
      </c>
    </row>
    <row r="32" spans="1:11" ht="40.5" customHeight="1" hidden="1">
      <c r="A32" s="33"/>
      <c r="B32" s="114" t="s">
        <v>42</v>
      </c>
      <c r="C32" s="41"/>
      <c r="D32" s="42"/>
      <c r="E32" s="112">
        <f t="shared" si="0"/>
        <v>0</v>
      </c>
      <c r="F32" s="43"/>
      <c r="G32" s="44" t="s">
        <v>66</v>
      </c>
      <c r="H32" s="45">
        <f t="shared" si="4"/>
        <v>0</v>
      </c>
      <c r="I32" s="42">
        <v>0.23</v>
      </c>
      <c r="J32" s="46">
        <f t="shared" si="5"/>
        <v>0</v>
      </c>
      <c r="K32" s="39">
        <f t="shared" si="3"/>
        <v>0</v>
      </c>
    </row>
    <row r="33" spans="1:11" ht="39.75" customHeight="1" hidden="1">
      <c r="A33" s="33"/>
      <c r="B33" s="114" t="s">
        <v>67</v>
      </c>
      <c r="C33" s="41"/>
      <c r="D33" s="42"/>
      <c r="E33" s="112">
        <f t="shared" si="0"/>
        <v>0</v>
      </c>
      <c r="F33" s="43"/>
      <c r="G33" s="44" t="s">
        <v>66</v>
      </c>
      <c r="H33" s="45">
        <f t="shared" si="4"/>
        <v>0</v>
      </c>
      <c r="I33" s="42">
        <v>0.23</v>
      </c>
      <c r="J33" s="46">
        <f t="shared" si="5"/>
        <v>0</v>
      </c>
      <c r="K33" s="39">
        <f t="shared" si="3"/>
        <v>0</v>
      </c>
    </row>
    <row r="34" spans="1:11" ht="46.5" customHeight="1" hidden="1">
      <c r="A34" s="33"/>
      <c r="B34" s="113" t="s">
        <v>52</v>
      </c>
      <c r="C34" s="41"/>
      <c r="D34" s="42"/>
      <c r="E34" s="112">
        <f>C34*(100%-D34)</f>
        <v>0</v>
      </c>
      <c r="F34" s="43"/>
      <c r="G34" s="44" t="s">
        <v>31</v>
      </c>
      <c r="H34" s="45">
        <f t="shared" si="4"/>
        <v>0</v>
      </c>
      <c r="I34" s="42">
        <v>0.23</v>
      </c>
      <c r="J34" s="46">
        <f t="shared" si="5"/>
        <v>0</v>
      </c>
      <c r="K34" s="39">
        <f t="shared" si="3"/>
        <v>0</v>
      </c>
    </row>
    <row r="35" spans="1:11" ht="62.25" customHeight="1" hidden="1">
      <c r="A35" s="33"/>
      <c r="B35" s="113" t="s">
        <v>53</v>
      </c>
      <c r="C35" s="41"/>
      <c r="D35" s="42"/>
      <c r="E35" s="112">
        <f aca="true" t="shared" si="6" ref="E35:E69">C35*(100%-D35)</f>
        <v>0</v>
      </c>
      <c r="F35" s="43"/>
      <c r="G35" s="44" t="s">
        <v>31</v>
      </c>
      <c r="H35" s="45">
        <f aca="true" t="shared" si="7" ref="H35:H41">E35*F35</f>
        <v>0</v>
      </c>
      <c r="I35" s="42">
        <v>0.23</v>
      </c>
      <c r="J35" s="46">
        <f aca="true" t="shared" si="8" ref="J35:J41">H35*(100%+I35)</f>
        <v>0</v>
      </c>
      <c r="K35" s="39">
        <f aca="true" t="shared" si="9" ref="K35:K69">C35*F35</f>
        <v>0</v>
      </c>
    </row>
    <row r="36" spans="1:11" ht="63" customHeight="1" hidden="1">
      <c r="A36" s="33"/>
      <c r="B36" s="113" t="s">
        <v>54</v>
      </c>
      <c r="C36" s="41"/>
      <c r="D36" s="42"/>
      <c r="E36" s="112">
        <f t="shared" si="6"/>
        <v>0</v>
      </c>
      <c r="F36" s="43"/>
      <c r="G36" s="44" t="s">
        <v>31</v>
      </c>
      <c r="H36" s="45">
        <f t="shared" si="7"/>
        <v>0</v>
      </c>
      <c r="I36" s="42">
        <v>0.23</v>
      </c>
      <c r="J36" s="46">
        <f t="shared" si="8"/>
        <v>0</v>
      </c>
      <c r="K36" s="39">
        <f t="shared" si="9"/>
        <v>0</v>
      </c>
    </row>
    <row r="37" spans="1:11" ht="68.25" customHeight="1" hidden="1">
      <c r="A37" s="33"/>
      <c r="B37" s="113" t="s">
        <v>49</v>
      </c>
      <c r="C37" s="41"/>
      <c r="D37" s="42"/>
      <c r="E37" s="112">
        <f t="shared" si="6"/>
        <v>0</v>
      </c>
      <c r="F37" s="43"/>
      <c r="G37" s="44" t="s">
        <v>31</v>
      </c>
      <c r="H37" s="45">
        <f t="shared" si="7"/>
        <v>0</v>
      </c>
      <c r="I37" s="42">
        <v>0.23</v>
      </c>
      <c r="J37" s="46">
        <f t="shared" si="8"/>
        <v>0</v>
      </c>
      <c r="K37" s="39">
        <f t="shared" si="9"/>
        <v>0</v>
      </c>
    </row>
    <row r="38" spans="1:11" ht="56.25" customHeight="1" hidden="1">
      <c r="A38" s="33"/>
      <c r="B38" s="113" t="s">
        <v>50</v>
      </c>
      <c r="C38" s="41"/>
      <c r="D38" s="42"/>
      <c r="E38" s="112">
        <f t="shared" si="6"/>
        <v>0</v>
      </c>
      <c r="F38" s="43"/>
      <c r="G38" s="44" t="s">
        <v>31</v>
      </c>
      <c r="H38" s="45">
        <f t="shared" si="7"/>
        <v>0</v>
      </c>
      <c r="I38" s="42">
        <v>0.23</v>
      </c>
      <c r="J38" s="46">
        <f t="shared" si="8"/>
        <v>0</v>
      </c>
      <c r="K38" s="39">
        <f t="shared" si="9"/>
        <v>0</v>
      </c>
    </row>
    <row r="39" spans="1:11" ht="79.5" customHeight="1" hidden="1">
      <c r="A39" s="33"/>
      <c r="B39" s="113" t="s">
        <v>51</v>
      </c>
      <c r="C39" s="41"/>
      <c r="D39" s="42"/>
      <c r="E39" s="112">
        <f t="shared" si="6"/>
        <v>0</v>
      </c>
      <c r="F39" s="43"/>
      <c r="G39" s="44" t="s">
        <v>31</v>
      </c>
      <c r="H39" s="45">
        <f t="shared" si="7"/>
        <v>0</v>
      </c>
      <c r="I39" s="42">
        <v>0.23</v>
      </c>
      <c r="J39" s="46">
        <f t="shared" si="8"/>
        <v>0</v>
      </c>
      <c r="K39" s="39">
        <f t="shared" si="9"/>
        <v>0</v>
      </c>
    </row>
    <row r="40" spans="1:11" ht="103.5" customHeight="1" hidden="1">
      <c r="A40" s="33"/>
      <c r="B40" s="113" t="s">
        <v>55</v>
      </c>
      <c r="C40" s="41"/>
      <c r="D40" s="42"/>
      <c r="E40" s="112">
        <f t="shared" si="6"/>
        <v>0</v>
      </c>
      <c r="F40" s="43"/>
      <c r="G40" s="44" t="s">
        <v>31</v>
      </c>
      <c r="H40" s="45">
        <f t="shared" si="7"/>
        <v>0</v>
      </c>
      <c r="I40" s="42">
        <v>0.23</v>
      </c>
      <c r="J40" s="46">
        <f t="shared" si="8"/>
        <v>0</v>
      </c>
      <c r="K40" s="39">
        <f t="shared" si="9"/>
        <v>0</v>
      </c>
    </row>
    <row r="41" spans="1:11" ht="80.25" customHeight="1" hidden="1">
      <c r="A41" s="33"/>
      <c r="B41" s="113" t="s">
        <v>56</v>
      </c>
      <c r="C41" s="41"/>
      <c r="D41" s="42"/>
      <c r="E41" s="112">
        <f t="shared" si="6"/>
        <v>0</v>
      </c>
      <c r="F41" s="43"/>
      <c r="G41" s="44" t="s">
        <v>31</v>
      </c>
      <c r="H41" s="45">
        <f t="shared" si="7"/>
        <v>0</v>
      </c>
      <c r="I41" s="42">
        <v>0.23</v>
      </c>
      <c r="J41" s="46">
        <f t="shared" si="8"/>
        <v>0</v>
      </c>
      <c r="K41" s="39">
        <f t="shared" si="9"/>
        <v>0</v>
      </c>
    </row>
    <row r="42" spans="1:11" ht="91.5" customHeight="1" hidden="1">
      <c r="A42" s="33"/>
      <c r="B42" s="114" t="s">
        <v>43</v>
      </c>
      <c r="C42" s="41"/>
      <c r="D42" s="42"/>
      <c r="E42" s="112">
        <f t="shared" si="6"/>
        <v>0</v>
      </c>
      <c r="F42" s="43"/>
      <c r="G42" s="44" t="s">
        <v>30</v>
      </c>
      <c r="H42" s="45">
        <f>E42*F42</f>
        <v>0</v>
      </c>
      <c r="I42" s="47">
        <v>0.23</v>
      </c>
      <c r="J42" s="46">
        <f>H42*(100%+I42)</f>
        <v>0</v>
      </c>
      <c r="K42" s="39">
        <f t="shared" si="9"/>
        <v>0</v>
      </c>
    </row>
    <row r="43" spans="1:11" ht="147" customHeight="1" hidden="1">
      <c r="A43" s="33"/>
      <c r="B43" s="114" t="s">
        <v>44</v>
      </c>
      <c r="C43" s="41"/>
      <c r="D43" s="42"/>
      <c r="E43" s="112">
        <f t="shared" si="6"/>
        <v>0</v>
      </c>
      <c r="F43" s="43"/>
      <c r="G43" s="44" t="s">
        <v>31</v>
      </c>
      <c r="H43" s="45">
        <f>E43*F43</f>
        <v>0</v>
      </c>
      <c r="I43" s="47">
        <v>0.23</v>
      </c>
      <c r="J43" s="46">
        <f>H43*(100%+I43)</f>
        <v>0</v>
      </c>
      <c r="K43" s="39">
        <f t="shared" si="9"/>
        <v>0</v>
      </c>
    </row>
    <row r="44" spans="1:11" ht="80.25" customHeight="1" hidden="1">
      <c r="A44" s="33"/>
      <c r="B44" s="115" t="s">
        <v>45</v>
      </c>
      <c r="C44" s="41"/>
      <c r="D44" s="42"/>
      <c r="E44" s="112">
        <f t="shared" si="6"/>
        <v>0</v>
      </c>
      <c r="F44" s="43"/>
      <c r="G44" s="44" t="s">
        <v>31</v>
      </c>
      <c r="H44" s="45">
        <f aca="true" t="shared" si="10" ref="H44:H67">E44*F44</f>
        <v>0</v>
      </c>
      <c r="I44" s="47">
        <v>0.23</v>
      </c>
      <c r="J44" s="46">
        <f aca="true" t="shared" si="11" ref="J44:J69">H44*(100%+I44)</f>
        <v>0</v>
      </c>
      <c r="K44" s="39">
        <f t="shared" si="9"/>
        <v>0</v>
      </c>
    </row>
    <row r="45" spans="1:11" ht="81.75" customHeight="1" hidden="1">
      <c r="A45" s="33"/>
      <c r="B45" s="113" t="s">
        <v>46</v>
      </c>
      <c r="C45" s="41"/>
      <c r="D45" s="42"/>
      <c r="E45" s="112">
        <f t="shared" si="6"/>
        <v>0</v>
      </c>
      <c r="F45" s="43"/>
      <c r="G45" s="44" t="s">
        <v>31</v>
      </c>
      <c r="H45" s="45">
        <f t="shared" si="10"/>
        <v>0</v>
      </c>
      <c r="I45" s="42">
        <v>0.23</v>
      </c>
      <c r="J45" s="46">
        <f t="shared" si="11"/>
        <v>0</v>
      </c>
      <c r="K45" s="39">
        <f t="shared" si="9"/>
        <v>0</v>
      </c>
    </row>
    <row r="46" spans="1:11" ht="43.5" hidden="1">
      <c r="A46" s="33"/>
      <c r="B46" s="114" t="s">
        <v>47</v>
      </c>
      <c r="C46" s="41"/>
      <c r="D46" s="42"/>
      <c r="E46" s="112">
        <f t="shared" si="6"/>
        <v>0</v>
      </c>
      <c r="F46" s="43"/>
      <c r="G46" s="44" t="s">
        <v>12</v>
      </c>
      <c r="H46" s="45">
        <f t="shared" si="10"/>
        <v>0</v>
      </c>
      <c r="I46" s="42">
        <v>0.23</v>
      </c>
      <c r="J46" s="46">
        <f t="shared" si="11"/>
        <v>0</v>
      </c>
      <c r="K46" s="39">
        <f t="shared" si="9"/>
        <v>0</v>
      </c>
    </row>
    <row r="47" spans="1:11" ht="57" hidden="1">
      <c r="A47" s="33"/>
      <c r="B47" s="114" t="s">
        <v>48</v>
      </c>
      <c r="C47" s="41"/>
      <c r="D47" s="42"/>
      <c r="E47" s="112">
        <f t="shared" si="6"/>
        <v>0</v>
      </c>
      <c r="F47" s="43"/>
      <c r="G47" s="44" t="s">
        <v>12</v>
      </c>
      <c r="H47" s="45">
        <f t="shared" si="10"/>
        <v>0</v>
      </c>
      <c r="I47" s="42">
        <v>0.23</v>
      </c>
      <c r="J47" s="46">
        <f t="shared" si="11"/>
        <v>0</v>
      </c>
      <c r="K47" s="39">
        <f t="shared" si="9"/>
        <v>0</v>
      </c>
    </row>
    <row r="48" spans="1:11" ht="57" hidden="1">
      <c r="A48" s="33"/>
      <c r="B48" s="114" t="s">
        <v>57</v>
      </c>
      <c r="C48" s="41"/>
      <c r="D48" s="42"/>
      <c r="E48" s="112">
        <f t="shared" si="6"/>
        <v>0</v>
      </c>
      <c r="F48" s="43"/>
      <c r="G48" s="44" t="s">
        <v>66</v>
      </c>
      <c r="H48" s="45">
        <f t="shared" si="10"/>
        <v>0</v>
      </c>
      <c r="I48" s="42">
        <v>0.23</v>
      </c>
      <c r="J48" s="46">
        <f t="shared" si="11"/>
        <v>0</v>
      </c>
      <c r="K48" s="39">
        <f t="shared" si="9"/>
        <v>0</v>
      </c>
    </row>
    <row r="49" spans="1:11" ht="12.75">
      <c r="A49" s="33"/>
      <c r="B49" s="114" t="s">
        <v>98</v>
      </c>
      <c r="C49" s="41"/>
      <c r="D49" s="42"/>
      <c r="E49" s="112">
        <f t="shared" si="6"/>
        <v>0</v>
      </c>
      <c r="F49" s="43">
        <v>27</v>
      </c>
      <c r="G49" s="44" t="s">
        <v>12</v>
      </c>
      <c r="H49" s="45">
        <f t="shared" si="10"/>
        <v>0</v>
      </c>
      <c r="I49" s="42">
        <v>0.23</v>
      </c>
      <c r="J49" s="46">
        <f t="shared" si="11"/>
        <v>0</v>
      </c>
      <c r="K49" s="39">
        <f t="shared" si="9"/>
        <v>0</v>
      </c>
    </row>
    <row r="50" spans="1:11" ht="15">
      <c r="A50" s="33"/>
      <c r="B50" s="113" t="s">
        <v>99</v>
      </c>
      <c r="C50" s="41"/>
      <c r="D50" s="42"/>
      <c r="E50" s="112">
        <f t="shared" si="6"/>
        <v>0</v>
      </c>
      <c r="F50" s="43">
        <v>7</v>
      </c>
      <c r="G50" s="44" t="s">
        <v>30</v>
      </c>
      <c r="H50" s="45">
        <f t="shared" si="10"/>
        <v>0</v>
      </c>
      <c r="I50" s="42">
        <v>0.23</v>
      </c>
      <c r="J50" s="46">
        <f t="shared" si="11"/>
        <v>0</v>
      </c>
      <c r="K50" s="39">
        <f t="shared" si="9"/>
        <v>0</v>
      </c>
    </row>
    <row r="51" spans="1:11" ht="13.5" thickBot="1">
      <c r="A51" s="33"/>
      <c r="B51" s="113" t="s">
        <v>100</v>
      </c>
      <c r="C51" s="41"/>
      <c r="D51" s="42"/>
      <c r="E51" s="112">
        <f t="shared" si="6"/>
        <v>0</v>
      </c>
      <c r="F51" s="43">
        <v>51</v>
      </c>
      <c r="G51" s="44" t="s">
        <v>12</v>
      </c>
      <c r="H51" s="45">
        <f t="shared" si="10"/>
        <v>0</v>
      </c>
      <c r="I51" s="42">
        <v>0.23</v>
      </c>
      <c r="J51" s="46">
        <f t="shared" si="11"/>
        <v>0</v>
      </c>
      <c r="K51" s="39">
        <f t="shared" si="9"/>
        <v>0</v>
      </c>
    </row>
    <row r="52" spans="1:11" ht="87" hidden="1">
      <c r="A52" s="33"/>
      <c r="B52" s="113" t="s">
        <v>71</v>
      </c>
      <c r="C52" s="41">
        <v>58</v>
      </c>
      <c r="D52" s="42"/>
      <c r="E52" s="112">
        <f t="shared" si="6"/>
        <v>58</v>
      </c>
      <c r="F52" s="43"/>
      <c r="G52" s="111" t="s">
        <v>25</v>
      </c>
      <c r="H52" s="45">
        <f t="shared" si="10"/>
        <v>0</v>
      </c>
      <c r="I52" s="42">
        <v>0.23</v>
      </c>
      <c r="J52" s="46">
        <f t="shared" si="11"/>
        <v>0</v>
      </c>
      <c r="K52" s="39">
        <f t="shared" si="9"/>
        <v>0</v>
      </c>
    </row>
    <row r="53" spans="1:11" ht="111" hidden="1">
      <c r="A53" s="33"/>
      <c r="B53" s="113" t="s">
        <v>78</v>
      </c>
      <c r="C53" s="41">
        <v>68</v>
      </c>
      <c r="D53" s="42"/>
      <c r="E53" s="112">
        <f t="shared" si="6"/>
        <v>68</v>
      </c>
      <c r="F53" s="43"/>
      <c r="G53" s="44" t="s">
        <v>25</v>
      </c>
      <c r="H53" s="45">
        <f t="shared" si="10"/>
        <v>0</v>
      </c>
      <c r="I53" s="42">
        <v>0.23</v>
      </c>
      <c r="J53" s="46">
        <f t="shared" si="11"/>
        <v>0</v>
      </c>
      <c r="K53" s="39">
        <f t="shared" si="9"/>
        <v>0</v>
      </c>
    </row>
    <row r="54" spans="1:11" ht="46.5" hidden="1">
      <c r="A54" s="33"/>
      <c r="B54" s="113" t="s">
        <v>72</v>
      </c>
      <c r="C54" s="41">
        <v>35</v>
      </c>
      <c r="D54" s="42"/>
      <c r="E54" s="112">
        <f t="shared" si="6"/>
        <v>35</v>
      </c>
      <c r="F54" s="43"/>
      <c r="G54" s="44" t="s">
        <v>25</v>
      </c>
      <c r="H54" s="45">
        <f t="shared" si="10"/>
        <v>0</v>
      </c>
      <c r="I54" s="42">
        <v>0.23</v>
      </c>
      <c r="J54" s="46">
        <f t="shared" si="11"/>
        <v>0</v>
      </c>
      <c r="K54" s="39">
        <f t="shared" si="9"/>
        <v>0</v>
      </c>
    </row>
    <row r="55" spans="1:11" ht="46.5" hidden="1">
      <c r="A55" s="33"/>
      <c r="B55" s="113" t="s">
        <v>73</v>
      </c>
      <c r="C55" s="41">
        <v>18</v>
      </c>
      <c r="D55" s="42"/>
      <c r="E55" s="112">
        <f t="shared" si="6"/>
        <v>18</v>
      </c>
      <c r="F55" s="43"/>
      <c r="G55" s="44" t="s">
        <v>12</v>
      </c>
      <c r="H55" s="45">
        <f t="shared" si="10"/>
        <v>0</v>
      </c>
      <c r="I55" s="42">
        <v>0.23</v>
      </c>
      <c r="J55" s="46">
        <f t="shared" si="11"/>
        <v>0</v>
      </c>
      <c r="K55" s="39">
        <f t="shared" si="9"/>
        <v>0</v>
      </c>
    </row>
    <row r="56" spans="1:11" ht="48.75" customHeight="1" hidden="1">
      <c r="A56" s="33"/>
      <c r="B56" s="113" t="s">
        <v>74</v>
      </c>
      <c r="C56" s="41">
        <v>45</v>
      </c>
      <c r="D56" s="42"/>
      <c r="E56" s="112">
        <f t="shared" si="6"/>
        <v>45</v>
      </c>
      <c r="F56" s="43"/>
      <c r="G56" s="44" t="s">
        <v>25</v>
      </c>
      <c r="H56" s="45">
        <f t="shared" si="10"/>
        <v>0</v>
      </c>
      <c r="I56" s="42">
        <v>0.23</v>
      </c>
      <c r="J56" s="46">
        <f t="shared" si="11"/>
        <v>0</v>
      </c>
      <c r="K56" s="39">
        <f t="shared" si="9"/>
        <v>0</v>
      </c>
    </row>
    <row r="57" spans="1:11" ht="46.5" hidden="1">
      <c r="A57" s="33"/>
      <c r="B57" s="113" t="s">
        <v>75</v>
      </c>
      <c r="C57" s="41">
        <v>48</v>
      </c>
      <c r="D57" s="42"/>
      <c r="E57" s="112">
        <f t="shared" si="6"/>
        <v>48</v>
      </c>
      <c r="F57" s="43"/>
      <c r="G57" s="44" t="s">
        <v>12</v>
      </c>
      <c r="H57" s="45">
        <f t="shared" si="10"/>
        <v>0</v>
      </c>
      <c r="I57" s="42">
        <v>0.23</v>
      </c>
      <c r="J57" s="46">
        <f t="shared" si="11"/>
        <v>0</v>
      </c>
      <c r="K57" s="39">
        <f t="shared" si="9"/>
        <v>0</v>
      </c>
    </row>
    <row r="58" spans="1:11" ht="36" hidden="1">
      <c r="A58" s="33"/>
      <c r="B58" s="113" t="s">
        <v>76</v>
      </c>
      <c r="C58" s="41">
        <v>26</v>
      </c>
      <c r="D58" s="42"/>
      <c r="E58" s="112">
        <f t="shared" si="6"/>
        <v>26</v>
      </c>
      <c r="F58" s="43"/>
      <c r="G58" s="44" t="s">
        <v>12</v>
      </c>
      <c r="H58" s="45">
        <f t="shared" si="10"/>
        <v>0</v>
      </c>
      <c r="I58" s="42">
        <v>0.23</v>
      </c>
      <c r="J58" s="46">
        <f t="shared" si="11"/>
        <v>0</v>
      </c>
      <c r="K58" s="39">
        <f t="shared" si="9"/>
        <v>0</v>
      </c>
    </row>
    <row r="59" spans="1:11" ht="36" hidden="1">
      <c r="A59" s="33"/>
      <c r="B59" s="113" t="s">
        <v>77</v>
      </c>
      <c r="C59" s="41">
        <v>6</v>
      </c>
      <c r="D59" s="42"/>
      <c r="E59" s="112">
        <f t="shared" si="6"/>
        <v>6</v>
      </c>
      <c r="F59" s="43"/>
      <c r="G59" s="44" t="s">
        <v>12</v>
      </c>
      <c r="H59" s="45">
        <f t="shared" si="10"/>
        <v>0</v>
      </c>
      <c r="I59" s="42">
        <v>0.23</v>
      </c>
      <c r="J59" s="46">
        <f t="shared" si="11"/>
        <v>0</v>
      </c>
      <c r="K59" s="39">
        <f t="shared" si="9"/>
        <v>0</v>
      </c>
    </row>
    <row r="60" spans="1:11" ht="46.5" hidden="1">
      <c r="A60" s="33"/>
      <c r="B60" s="113" t="s">
        <v>58</v>
      </c>
      <c r="C60" s="41">
        <v>18</v>
      </c>
      <c r="D60" s="42"/>
      <c r="E60" s="112">
        <f t="shared" si="6"/>
        <v>18</v>
      </c>
      <c r="F60" s="43"/>
      <c r="G60" s="44" t="s">
        <v>25</v>
      </c>
      <c r="H60" s="45">
        <f t="shared" si="10"/>
        <v>0</v>
      </c>
      <c r="I60" s="42">
        <v>0.23</v>
      </c>
      <c r="J60" s="46">
        <f t="shared" si="11"/>
        <v>0</v>
      </c>
      <c r="K60" s="39">
        <f t="shared" si="9"/>
        <v>0</v>
      </c>
    </row>
    <row r="61" spans="1:11" ht="57" hidden="1">
      <c r="A61" s="33"/>
      <c r="B61" s="113" t="s">
        <v>59</v>
      </c>
      <c r="C61" s="41">
        <v>19</v>
      </c>
      <c r="D61" s="42"/>
      <c r="E61" s="112">
        <f t="shared" si="6"/>
        <v>19</v>
      </c>
      <c r="F61" s="43"/>
      <c r="G61" s="44" t="s">
        <v>30</v>
      </c>
      <c r="H61" s="45">
        <f t="shared" si="10"/>
        <v>0</v>
      </c>
      <c r="I61" s="42">
        <v>0.23</v>
      </c>
      <c r="J61" s="46">
        <f t="shared" si="11"/>
        <v>0</v>
      </c>
      <c r="K61" s="39">
        <f t="shared" si="9"/>
        <v>0</v>
      </c>
    </row>
    <row r="62" spans="1:11" ht="66.75" hidden="1">
      <c r="A62" s="33"/>
      <c r="B62" s="114" t="s">
        <v>60</v>
      </c>
      <c r="C62" s="41">
        <v>74</v>
      </c>
      <c r="D62" s="42"/>
      <c r="E62" s="112">
        <f t="shared" si="6"/>
        <v>74</v>
      </c>
      <c r="F62" s="43"/>
      <c r="G62" s="44" t="s">
        <v>30</v>
      </c>
      <c r="H62" s="45">
        <f t="shared" si="10"/>
        <v>0</v>
      </c>
      <c r="I62" s="42">
        <v>0.23</v>
      </c>
      <c r="J62" s="46">
        <f t="shared" si="11"/>
        <v>0</v>
      </c>
      <c r="K62" s="39">
        <f t="shared" si="9"/>
        <v>0</v>
      </c>
    </row>
    <row r="63" spans="1:11" ht="43.5" hidden="1">
      <c r="A63" s="33"/>
      <c r="B63" s="114" t="s">
        <v>61</v>
      </c>
      <c r="C63" s="41">
        <v>175</v>
      </c>
      <c r="D63" s="42"/>
      <c r="E63" s="112">
        <f t="shared" si="6"/>
        <v>175</v>
      </c>
      <c r="F63" s="43"/>
      <c r="G63" s="44" t="s">
        <v>66</v>
      </c>
      <c r="H63" s="45">
        <f t="shared" si="10"/>
        <v>0</v>
      </c>
      <c r="I63" s="42">
        <v>0.23</v>
      </c>
      <c r="J63" s="46">
        <f t="shared" si="11"/>
        <v>0</v>
      </c>
      <c r="K63" s="39">
        <f t="shared" si="9"/>
        <v>0</v>
      </c>
    </row>
    <row r="64" spans="1:11" ht="23.25" hidden="1">
      <c r="A64" s="33"/>
      <c r="B64" s="114" t="s">
        <v>62</v>
      </c>
      <c r="C64" s="41">
        <v>9.5</v>
      </c>
      <c r="D64" s="42"/>
      <c r="E64" s="112">
        <f t="shared" si="6"/>
        <v>9.5</v>
      </c>
      <c r="F64" s="43"/>
      <c r="G64" s="44" t="s">
        <v>12</v>
      </c>
      <c r="H64" s="45">
        <f t="shared" si="10"/>
        <v>0</v>
      </c>
      <c r="I64" s="42">
        <v>0.23</v>
      </c>
      <c r="J64" s="46">
        <f t="shared" si="11"/>
        <v>0</v>
      </c>
      <c r="K64" s="39">
        <f t="shared" si="9"/>
        <v>0</v>
      </c>
    </row>
    <row r="65" spans="1:11" ht="43.5" hidden="1">
      <c r="A65" s="33"/>
      <c r="B65" s="114" t="s">
        <v>79</v>
      </c>
      <c r="C65" s="41">
        <v>549</v>
      </c>
      <c r="D65" s="42"/>
      <c r="E65" s="112">
        <f t="shared" si="6"/>
        <v>549</v>
      </c>
      <c r="F65" s="43"/>
      <c r="G65" s="44" t="s">
        <v>30</v>
      </c>
      <c r="H65" s="45">
        <f t="shared" si="10"/>
        <v>0</v>
      </c>
      <c r="I65" s="42">
        <v>0.23</v>
      </c>
      <c r="J65" s="46">
        <f t="shared" si="11"/>
        <v>0</v>
      </c>
      <c r="K65" s="39">
        <f t="shared" si="9"/>
        <v>0</v>
      </c>
    </row>
    <row r="66" spans="1:11" ht="43.5" hidden="1">
      <c r="A66" s="33"/>
      <c r="B66" s="114" t="s">
        <v>63</v>
      </c>
      <c r="C66" s="41">
        <v>849</v>
      </c>
      <c r="D66" s="42"/>
      <c r="E66" s="112">
        <f t="shared" si="6"/>
        <v>849</v>
      </c>
      <c r="F66" s="43"/>
      <c r="G66" s="44" t="s">
        <v>30</v>
      </c>
      <c r="H66" s="45">
        <f t="shared" si="10"/>
        <v>0</v>
      </c>
      <c r="I66" s="42">
        <v>0.23</v>
      </c>
      <c r="J66" s="46">
        <f t="shared" si="11"/>
        <v>0</v>
      </c>
      <c r="K66" s="39">
        <f t="shared" si="9"/>
        <v>0</v>
      </c>
    </row>
    <row r="67" spans="1:11" ht="15" hidden="1">
      <c r="A67" s="33"/>
      <c r="B67" s="114" t="s">
        <v>64</v>
      </c>
      <c r="C67" s="41">
        <v>8.5</v>
      </c>
      <c r="D67" s="42"/>
      <c r="E67" s="112">
        <f t="shared" si="6"/>
        <v>8.5</v>
      </c>
      <c r="F67" s="43"/>
      <c r="G67" s="44" t="s">
        <v>30</v>
      </c>
      <c r="H67" s="45">
        <f t="shared" si="10"/>
        <v>0</v>
      </c>
      <c r="I67" s="42">
        <v>0.23</v>
      </c>
      <c r="J67" s="46">
        <f t="shared" si="11"/>
        <v>0</v>
      </c>
      <c r="K67" s="39">
        <f t="shared" si="9"/>
        <v>0</v>
      </c>
    </row>
    <row r="68" spans="1:11" ht="15" hidden="1">
      <c r="A68" s="33"/>
      <c r="B68" s="114" t="s">
        <v>65</v>
      </c>
      <c r="C68" s="41">
        <v>13.5</v>
      </c>
      <c r="D68" s="42"/>
      <c r="E68" s="112">
        <f t="shared" si="6"/>
        <v>13.5</v>
      </c>
      <c r="F68" s="43"/>
      <c r="G68" s="44" t="s">
        <v>30</v>
      </c>
      <c r="H68" s="45">
        <f>E68*F68</f>
        <v>0</v>
      </c>
      <c r="I68" s="42">
        <v>0.23</v>
      </c>
      <c r="J68" s="46">
        <f t="shared" si="11"/>
        <v>0</v>
      </c>
      <c r="K68" s="39">
        <f t="shared" si="9"/>
        <v>0</v>
      </c>
    </row>
    <row r="69" spans="1:11" ht="13.5" hidden="1" thickBot="1">
      <c r="A69" s="33"/>
      <c r="B69" s="114" t="s">
        <v>69</v>
      </c>
      <c r="C69" s="41"/>
      <c r="D69" s="42"/>
      <c r="E69" s="112">
        <f t="shared" si="6"/>
        <v>0</v>
      </c>
      <c r="F69" s="108"/>
      <c r="G69" s="109"/>
      <c r="H69" s="45">
        <f>E69*F69</f>
        <v>0</v>
      </c>
      <c r="I69" s="42">
        <v>0.23</v>
      </c>
      <c r="J69" s="46">
        <f t="shared" si="11"/>
        <v>0</v>
      </c>
      <c r="K69" s="39">
        <f t="shared" si="9"/>
        <v>0</v>
      </c>
    </row>
    <row r="70" spans="1:11" ht="12.75">
      <c r="A70" s="33"/>
      <c r="B70" s="48"/>
      <c r="C70" s="48"/>
      <c r="D70" s="49"/>
      <c r="E70" s="49"/>
      <c r="F70" s="48"/>
      <c r="G70" s="48"/>
      <c r="H70" s="48"/>
      <c r="I70" s="48"/>
      <c r="J70" s="50"/>
      <c r="K70" s="39">
        <f>SUM(K21:K69)</f>
        <v>0</v>
      </c>
    </row>
    <row r="71" spans="1:11" ht="21" customHeight="1">
      <c r="A71" s="33"/>
      <c r="B71" s="34"/>
      <c r="C71" s="167" t="s">
        <v>32</v>
      </c>
      <c r="D71" s="167"/>
      <c r="E71" s="167"/>
      <c r="F71" s="168"/>
      <c r="G71" s="168"/>
      <c r="H71" s="169"/>
      <c r="I71" s="169"/>
      <c r="J71" s="169"/>
      <c r="K71" s="39"/>
    </row>
    <row r="72" spans="1:11" ht="12.75" hidden="1">
      <c r="A72" s="33"/>
      <c r="B72" s="34"/>
      <c r="C72" s="182" t="s">
        <v>13</v>
      </c>
      <c r="D72" s="182"/>
      <c r="E72" s="182"/>
      <c r="F72" s="182"/>
      <c r="G72" s="182"/>
      <c r="H72" s="51">
        <f>K70-K73</f>
        <v>0</v>
      </c>
      <c r="I72" s="52" t="s">
        <v>10</v>
      </c>
      <c r="J72" s="34"/>
      <c r="K72" s="39"/>
    </row>
    <row r="73" spans="1:11" ht="12.75">
      <c r="A73" s="33"/>
      <c r="B73" s="34"/>
      <c r="C73" s="183" t="s">
        <v>14</v>
      </c>
      <c r="D73" s="183"/>
      <c r="E73" s="183"/>
      <c r="F73" s="183"/>
      <c r="G73" s="183"/>
      <c r="H73" s="53">
        <f>SUM(H21:H69)</f>
        <v>0</v>
      </c>
      <c r="I73" s="54" t="s">
        <v>10</v>
      </c>
      <c r="J73" s="34"/>
      <c r="K73" s="110">
        <f>SUM(H21:H69)</f>
        <v>0</v>
      </c>
    </row>
    <row r="74" spans="1:11" ht="12.75">
      <c r="A74" s="33"/>
      <c r="B74" s="34"/>
      <c r="C74" s="172" t="s">
        <v>15</v>
      </c>
      <c r="D74" s="172"/>
      <c r="E74" s="172"/>
      <c r="F74" s="172"/>
      <c r="G74" s="172"/>
      <c r="H74" s="55">
        <f>K74-K73</f>
        <v>0</v>
      </c>
      <c r="I74" s="56" t="s">
        <v>10</v>
      </c>
      <c r="J74" s="34"/>
      <c r="K74" s="57">
        <f>SUM(J21:J70)</f>
        <v>0</v>
      </c>
    </row>
    <row r="75" spans="1:11" ht="12.75">
      <c r="A75" s="33"/>
      <c r="B75" s="34"/>
      <c r="C75" s="172" t="s">
        <v>16</v>
      </c>
      <c r="D75" s="172"/>
      <c r="E75" s="172"/>
      <c r="F75" s="172"/>
      <c r="G75" s="172"/>
      <c r="H75" s="55">
        <f>H73+H74</f>
        <v>0</v>
      </c>
      <c r="I75" s="56" t="s">
        <v>10</v>
      </c>
      <c r="J75" s="34"/>
      <c r="K75" s="39"/>
    </row>
    <row r="76" spans="1:11" ht="12.75">
      <c r="A76" s="33"/>
      <c r="B76" s="34"/>
      <c r="C76" s="97"/>
      <c r="D76" s="97"/>
      <c r="E76" s="97"/>
      <c r="F76" s="97"/>
      <c r="G76" s="97"/>
      <c r="H76" s="98"/>
      <c r="I76" s="34"/>
      <c r="J76" s="34"/>
      <c r="K76" s="39"/>
    </row>
    <row r="77" spans="1:11" ht="12.75">
      <c r="A77" s="33"/>
      <c r="B77" s="36"/>
      <c r="C77" s="36"/>
      <c r="D77" s="37"/>
      <c r="E77" s="37"/>
      <c r="F77" s="36"/>
      <c r="G77" s="36"/>
      <c r="H77" s="36"/>
      <c r="I77" s="36"/>
      <c r="J77" s="36"/>
      <c r="K77" s="36"/>
    </row>
    <row r="78" spans="1:11" ht="15">
      <c r="A78" s="33"/>
      <c r="B78" s="119" t="s">
        <v>33</v>
      </c>
      <c r="C78" s="119"/>
      <c r="D78" s="119"/>
      <c r="E78" s="119"/>
      <c r="F78" s="34"/>
      <c r="G78" s="36"/>
      <c r="H78" s="36"/>
      <c r="I78" s="36"/>
      <c r="J78" s="36"/>
      <c r="K78" s="36"/>
    </row>
    <row r="79" spans="1:11" ht="12.75">
      <c r="A79" s="33"/>
      <c r="B79" s="36"/>
      <c r="C79" s="36"/>
      <c r="D79" s="37"/>
      <c r="E79" s="37"/>
      <c r="F79" s="36"/>
      <c r="G79" s="36"/>
      <c r="H79" s="36"/>
      <c r="I79" s="36"/>
      <c r="J79" s="36"/>
      <c r="K79" s="36"/>
    </row>
    <row r="80" spans="1:11" ht="12.75">
      <c r="A80" s="33"/>
      <c r="B80" s="187" t="str">
        <f>B10</f>
        <v>Wykładzina  flokowana  kolor granatowy</v>
      </c>
      <c r="C80" s="188"/>
      <c r="D80" s="188"/>
      <c r="E80" s="188"/>
      <c r="F80" s="179"/>
      <c r="G80" s="179"/>
      <c r="H80" s="179"/>
      <c r="I80" s="37"/>
      <c r="J80" s="60"/>
      <c r="K80" s="36"/>
    </row>
    <row r="81" spans="1:11" ht="12.75">
      <c r="A81" s="33"/>
      <c r="B81" s="39" t="s">
        <v>17</v>
      </c>
      <c r="C81" s="164">
        <f>SUM(H73)</f>
        <v>0</v>
      </c>
      <c r="D81" s="164"/>
      <c r="E81" s="164"/>
      <c r="F81" s="170"/>
      <c r="G81" s="171"/>
      <c r="H81" s="171"/>
      <c r="I81" s="36"/>
      <c r="J81" s="59"/>
      <c r="K81" s="36"/>
    </row>
    <row r="82" spans="1:11" ht="12.75">
      <c r="A82" s="33"/>
      <c r="B82" s="39" t="s">
        <v>18</v>
      </c>
      <c r="C82" s="164">
        <f>H10</f>
        <v>0</v>
      </c>
      <c r="D82" s="164"/>
      <c r="E82" s="164"/>
      <c r="F82" s="170"/>
      <c r="G82" s="171"/>
      <c r="H82" s="171"/>
      <c r="I82" s="36"/>
      <c r="J82" s="59"/>
      <c r="K82" s="36"/>
    </row>
    <row r="83" spans="1:11" ht="12.75">
      <c r="A83" s="33"/>
      <c r="B83" s="35" t="s">
        <v>19</v>
      </c>
      <c r="C83" s="191">
        <f>C81+C82</f>
        <v>0</v>
      </c>
      <c r="D83" s="164"/>
      <c r="E83" s="164"/>
      <c r="F83" s="194"/>
      <c r="G83" s="194"/>
      <c r="H83" s="194"/>
      <c r="I83" s="36"/>
      <c r="J83" s="60"/>
      <c r="K83" s="36"/>
    </row>
    <row r="84" spans="1:11" ht="12.75">
      <c r="A84" s="33"/>
      <c r="B84" s="40" t="s">
        <v>15</v>
      </c>
      <c r="C84" s="61">
        <v>0.23</v>
      </c>
      <c r="D84" s="164">
        <f>C83*C84</f>
        <v>0</v>
      </c>
      <c r="E84" s="164"/>
      <c r="F84" s="194"/>
      <c r="G84" s="194"/>
      <c r="H84" s="194"/>
      <c r="I84" s="36"/>
      <c r="J84" s="36"/>
      <c r="K84" s="36"/>
    </row>
    <row r="85" spans="1:11" ht="12.75">
      <c r="A85" s="33"/>
      <c r="B85" s="40" t="s">
        <v>22</v>
      </c>
      <c r="C85" s="164">
        <f>C83+D84</f>
        <v>0</v>
      </c>
      <c r="D85" s="164"/>
      <c r="E85" s="164"/>
      <c r="F85" s="36"/>
      <c r="G85" s="36"/>
      <c r="H85" s="36"/>
      <c r="I85" s="36"/>
      <c r="J85" s="36"/>
      <c r="K85" s="36"/>
    </row>
    <row r="86" spans="1:11" ht="12.75">
      <c r="A86" s="33"/>
      <c r="B86" s="40"/>
      <c r="C86" s="63"/>
      <c r="D86" s="62"/>
      <c r="E86" s="62"/>
      <c r="F86" s="36"/>
      <c r="G86" s="36"/>
      <c r="H86" s="36"/>
      <c r="I86" s="36"/>
      <c r="J86" s="36"/>
      <c r="K86" s="36"/>
    </row>
    <row r="87" spans="1:11" ht="12.75" hidden="1">
      <c r="A87" s="33"/>
      <c r="B87" s="180" t="str">
        <f>B11</f>
        <v>Wykładzina </v>
      </c>
      <c r="C87" s="181"/>
      <c r="D87" s="181"/>
      <c r="E87" s="181"/>
      <c r="F87" s="179" t="s">
        <v>70</v>
      </c>
      <c r="G87" s="179"/>
      <c r="H87" s="179"/>
      <c r="I87" s="37"/>
      <c r="J87" s="60">
        <f>SUM(K11,K21:K69)</f>
        <v>0</v>
      </c>
      <c r="K87" s="36"/>
    </row>
    <row r="88" spans="1:11" ht="12.75" hidden="1">
      <c r="A88" s="33"/>
      <c r="B88" s="39" t="s">
        <v>17</v>
      </c>
      <c r="C88" s="164">
        <f>SUM(H73)</f>
        <v>0</v>
      </c>
      <c r="D88" s="164"/>
      <c r="E88" s="164"/>
      <c r="F88" s="170" t="s">
        <v>13</v>
      </c>
      <c r="G88" s="171"/>
      <c r="H88" s="171"/>
      <c r="I88" s="36"/>
      <c r="J88" s="59">
        <f>H72</f>
        <v>0</v>
      </c>
      <c r="K88" s="36"/>
    </row>
    <row r="89" spans="1:11" ht="12.75" hidden="1">
      <c r="A89" s="33"/>
      <c r="B89" s="39" t="s">
        <v>18</v>
      </c>
      <c r="C89" s="164">
        <f>H11</f>
        <v>0</v>
      </c>
      <c r="D89" s="164"/>
      <c r="E89" s="164"/>
      <c r="F89" s="170" t="s">
        <v>13</v>
      </c>
      <c r="G89" s="171"/>
      <c r="H89" s="171"/>
      <c r="I89" s="36"/>
      <c r="J89" s="59">
        <f>K11-H11</f>
        <v>0</v>
      </c>
      <c r="K89" s="36"/>
    </row>
    <row r="90" spans="1:11" ht="12.75" hidden="1">
      <c r="A90" s="33"/>
      <c r="B90" s="35" t="s">
        <v>19</v>
      </c>
      <c r="C90" s="191">
        <f>C88+C89</f>
        <v>0</v>
      </c>
      <c r="D90" s="164"/>
      <c r="E90" s="164"/>
      <c r="F90" s="192" t="s">
        <v>20</v>
      </c>
      <c r="G90" s="193"/>
      <c r="H90" s="193" t="s">
        <v>21</v>
      </c>
      <c r="I90" s="36"/>
      <c r="J90" s="60">
        <f>J88+J89</f>
        <v>0</v>
      </c>
      <c r="K90" s="36"/>
    </row>
    <row r="91" spans="1:11" ht="12.75" hidden="1">
      <c r="A91" s="33"/>
      <c r="B91" s="40" t="s">
        <v>15</v>
      </c>
      <c r="C91" s="61">
        <v>0.23</v>
      </c>
      <c r="D91" s="164">
        <f>C90*C91</f>
        <v>0</v>
      </c>
      <c r="E91" s="164"/>
      <c r="F91" s="62"/>
      <c r="G91" s="36"/>
      <c r="H91" s="36"/>
      <c r="I91" s="36"/>
      <c r="J91" s="36"/>
      <c r="K91" s="36"/>
    </row>
    <row r="92" spans="1:11" ht="12.75" hidden="1">
      <c r="A92" s="33"/>
      <c r="B92" s="40" t="s">
        <v>22</v>
      </c>
      <c r="C92" s="164">
        <f>C90+D91</f>
        <v>0</v>
      </c>
      <c r="D92" s="164"/>
      <c r="E92" s="164"/>
      <c r="F92" s="36"/>
      <c r="G92" s="36"/>
      <c r="H92" s="36"/>
      <c r="I92" s="36"/>
      <c r="J92" s="36"/>
      <c r="K92" s="36"/>
    </row>
    <row r="93" spans="1:11" ht="12.75" hidden="1">
      <c r="A93" s="33"/>
      <c r="B93" s="36"/>
      <c r="C93" s="36"/>
      <c r="D93" s="37"/>
      <c r="E93" s="37"/>
      <c r="F93" s="36"/>
      <c r="G93" s="36"/>
      <c r="H93" s="36"/>
      <c r="I93" s="36"/>
      <c r="J93" s="36"/>
      <c r="K93" s="36"/>
    </row>
    <row r="94" spans="1:11" ht="12.75" hidden="1">
      <c r="A94" s="33"/>
      <c r="B94" s="180" t="str">
        <f>B12</f>
        <v>Wykładzina</v>
      </c>
      <c r="C94" s="181"/>
      <c r="D94" s="181"/>
      <c r="E94" s="181"/>
      <c r="F94" s="179" t="s">
        <v>70</v>
      </c>
      <c r="G94" s="179"/>
      <c r="H94" s="179"/>
      <c r="I94" s="37"/>
      <c r="J94" s="60">
        <f>SUM(K12,K21:K69)</f>
        <v>0</v>
      </c>
      <c r="K94" s="36"/>
    </row>
    <row r="95" spans="1:11" ht="12.75" hidden="1">
      <c r="A95" s="33"/>
      <c r="B95" s="39" t="s">
        <v>17</v>
      </c>
      <c r="C95" s="164">
        <f>SUM(H73)</f>
        <v>0</v>
      </c>
      <c r="D95" s="164"/>
      <c r="E95" s="164"/>
      <c r="F95" s="170" t="s">
        <v>13</v>
      </c>
      <c r="G95" s="171"/>
      <c r="H95" s="171"/>
      <c r="I95" s="36"/>
      <c r="J95" s="59">
        <f>H72</f>
        <v>0</v>
      </c>
      <c r="K95" s="36"/>
    </row>
    <row r="96" spans="1:11" ht="12.75" hidden="1">
      <c r="A96" s="33"/>
      <c r="B96" s="39" t="s">
        <v>18</v>
      </c>
      <c r="C96" s="164">
        <f>H12</f>
        <v>0</v>
      </c>
      <c r="D96" s="164"/>
      <c r="E96" s="164"/>
      <c r="F96" s="170" t="s">
        <v>13</v>
      </c>
      <c r="G96" s="171"/>
      <c r="H96" s="171"/>
      <c r="I96" s="36"/>
      <c r="J96" s="59">
        <f>K12-H12</f>
        <v>0</v>
      </c>
      <c r="K96" s="36"/>
    </row>
    <row r="97" spans="1:11" ht="12.75" hidden="1">
      <c r="A97" s="33"/>
      <c r="B97" s="35" t="s">
        <v>19</v>
      </c>
      <c r="C97" s="191">
        <f>C95+C96</f>
        <v>0</v>
      </c>
      <c r="D97" s="164"/>
      <c r="E97" s="164"/>
      <c r="F97" s="192" t="s">
        <v>20</v>
      </c>
      <c r="G97" s="193"/>
      <c r="H97" s="193" t="s">
        <v>21</v>
      </c>
      <c r="I97" s="36"/>
      <c r="J97" s="60">
        <f>J95+J96</f>
        <v>0</v>
      </c>
      <c r="K97" s="36"/>
    </row>
    <row r="98" spans="1:11" ht="12.75" hidden="1">
      <c r="A98" s="33"/>
      <c r="B98" s="40" t="s">
        <v>15</v>
      </c>
      <c r="C98" s="61">
        <v>0.23</v>
      </c>
      <c r="D98" s="164">
        <f>C97*C98</f>
        <v>0</v>
      </c>
      <c r="E98" s="164"/>
      <c r="F98" s="62"/>
      <c r="G98" s="36"/>
      <c r="H98" s="36"/>
      <c r="I98" s="36"/>
      <c r="J98" s="36"/>
      <c r="K98" s="36"/>
    </row>
    <row r="99" spans="1:11" ht="12.75" hidden="1">
      <c r="A99" s="33"/>
      <c r="B99" s="40" t="s">
        <v>22</v>
      </c>
      <c r="C99" s="164">
        <f>C97+D98</f>
        <v>0</v>
      </c>
      <c r="D99" s="164"/>
      <c r="E99" s="164"/>
      <c r="F99" s="36"/>
      <c r="G99" s="36"/>
      <c r="H99" s="36"/>
      <c r="I99" s="36"/>
      <c r="J99" s="36"/>
      <c r="K99" s="36"/>
    </row>
    <row r="100" spans="1:11" ht="12.75" hidden="1">
      <c r="A100" s="33"/>
      <c r="B100" s="36"/>
      <c r="C100" s="36"/>
      <c r="D100" s="37"/>
      <c r="E100" s="37"/>
      <c r="F100" s="36"/>
      <c r="G100" s="36"/>
      <c r="H100" s="36"/>
      <c r="I100" s="36"/>
      <c r="J100" s="36"/>
      <c r="K100" s="36"/>
    </row>
    <row r="101" spans="1:11" ht="12.75">
      <c r="A101" s="33"/>
      <c r="B101" s="40"/>
      <c r="C101" s="63"/>
      <c r="D101" s="62"/>
      <c r="E101" s="62"/>
      <c r="F101" s="36"/>
      <c r="G101" s="36"/>
      <c r="H101" s="36"/>
      <c r="I101" s="36"/>
      <c r="J101" s="36"/>
      <c r="K101" s="36"/>
    </row>
    <row r="102" spans="1:11" ht="12.75">
      <c r="A102" s="33"/>
      <c r="B102" s="40"/>
      <c r="C102" s="63"/>
      <c r="D102" s="62"/>
      <c r="E102" s="62"/>
      <c r="F102" s="36"/>
      <c r="G102" s="36"/>
      <c r="H102" s="36"/>
      <c r="I102" s="36"/>
      <c r="J102" s="36"/>
      <c r="K102" s="36"/>
    </row>
    <row r="103" spans="1:11" ht="15">
      <c r="A103" s="33"/>
      <c r="B103" s="66"/>
      <c r="C103" s="65"/>
      <c r="D103" s="67"/>
      <c r="E103" s="67"/>
      <c r="F103" s="65"/>
      <c r="G103" s="65"/>
      <c r="H103" s="65"/>
      <c r="I103" s="65"/>
      <c r="J103" s="65"/>
      <c r="K103" s="65"/>
    </row>
    <row r="104" spans="1:11" ht="15">
      <c r="A104" s="33"/>
      <c r="B104" s="68"/>
      <c r="C104" s="34"/>
      <c r="D104" s="58"/>
      <c r="E104" s="58"/>
      <c r="F104" s="36"/>
      <c r="G104" s="36"/>
      <c r="H104" s="36"/>
      <c r="I104" s="36"/>
      <c r="J104" s="36"/>
      <c r="K104" s="36"/>
    </row>
    <row r="105" spans="1:11" ht="12.75">
      <c r="A105" s="33"/>
      <c r="B105" s="69"/>
      <c r="C105" s="36"/>
      <c r="D105" s="37"/>
      <c r="E105" s="37"/>
      <c r="F105" s="36"/>
      <c r="G105" s="36"/>
      <c r="H105" s="36"/>
      <c r="I105" s="36"/>
      <c r="J105" s="36"/>
      <c r="K105" s="36"/>
    </row>
    <row r="106" spans="1:11" ht="15">
      <c r="A106" s="33"/>
      <c r="B106" s="70"/>
      <c r="C106" s="36"/>
      <c r="D106" s="37"/>
      <c r="E106" s="37"/>
      <c r="F106" s="36"/>
      <c r="G106" s="36"/>
      <c r="H106" s="36"/>
      <c r="I106" s="36"/>
      <c r="J106" s="36"/>
      <c r="K106" s="36"/>
    </row>
    <row r="107" spans="1:11" ht="12.75">
      <c r="A107" s="33"/>
      <c r="B107" s="165"/>
      <c r="C107" s="165"/>
      <c r="D107" s="165"/>
      <c r="E107" s="165"/>
      <c r="F107" s="165"/>
      <c r="G107" s="165"/>
      <c r="H107" s="165"/>
      <c r="I107" s="165"/>
      <c r="J107" s="165"/>
      <c r="K107" s="36"/>
    </row>
    <row r="108" spans="1:11" ht="12.75" hidden="1">
      <c r="A108" s="33"/>
      <c r="B108" s="165"/>
      <c r="C108" s="165"/>
      <c r="D108" s="165"/>
      <c r="E108" s="165"/>
      <c r="F108" s="165"/>
      <c r="G108" s="165"/>
      <c r="H108" s="165"/>
      <c r="I108" s="165"/>
      <c r="J108" s="165"/>
      <c r="K108" s="36"/>
    </row>
    <row r="109" spans="1:11" ht="12.75" hidden="1">
      <c r="A109" s="33"/>
      <c r="B109" s="165"/>
      <c r="C109" s="165"/>
      <c r="D109" s="165"/>
      <c r="E109" s="165"/>
      <c r="F109" s="165"/>
      <c r="G109" s="165"/>
      <c r="H109" s="165"/>
      <c r="I109" s="165"/>
      <c r="J109" s="165"/>
      <c r="K109" s="36"/>
    </row>
    <row r="110" spans="1:11" ht="27" customHeight="1" hidden="1">
      <c r="A110" s="33"/>
      <c r="B110" s="195"/>
      <c r="C110" s="196"/>
      <c r="D110" s="196"/>
      <c r="E110" s="196"/>
      <c r="F110" s="196"/>
      <c r="G110" s="196"/>
      <c r="H110" s="166"/>
      <c r="I110" s="166"/>
      <c r="J110" s="166"/>
      <c r="K110" s="36"/>
    </row>
    <row r="111" spans="1:11" ht="54" customHeight="1">
      <c r="A111" s="33"/>
      <c r="B111" s="195"/>
      <c r="C111" s="196"/>
      <c r="D111" s="196"/>
      <c r="E111" s="196"/>
      <c r="F111" s="196"/>
      <c r="G111" s="196"/>
      <c r="H111" s="196"/>
      <c r="I111" s="196"/>
      <c r="J111" s="196"/>
      <c r="K111" s="36"/>
    </row>
    <row r="112" spans="1:11" ht="27" customHeight="1" hidden="1">
      <c r="A112" s="33"/>
      <c r="B112" s="195"/>
      <c r="C112" s="196"/>
      <c r="D112" s="196"/>
      <c r="E112" s="196"/>
      <c r="F112" s="196"/>
      <c r="G112" s="196"/>
      <c r="H112" s="196"/>
      <c r="I112" s="196"/>
      <c r="J112" s="196"/>
      <c r="K112" s="36"/>
    </row>
    <row r="113" spans="1:11" ht="15" customHeight="1">
      <c r="A113" s="33"/>
      <c r="B113" s="195"/>
      <c r="C113" s="196"/>
      <c r="D113" s="196"/>
      <c r="E113" s="196"/>
      <c r="F113" s="196"/>
      <c r="G113" s="196"/>
      <c r="H113" s="196"/>
      <c r="I113" s="196"/>
      <c r="J113" s="196"/>
      <c r="K113" s="36"/>
    </row>
    <row r="114" spans="1:11" ht="12.75">
      <c r="A114" s="33"/>
      <c r="B114" s="195"/>
      <c r="C114" s="196"/>
      <c r="D114" s="196"/>
      <c r="E114" s="196"/>
      <c r="F114" s="196"/>
      <c r="G114" s="196"/>
      <c r="H114" s="166"/>
      <c r="I114" s="166"/>
      <c r="J114" s="166"/>
      <c r="K114" s="36"/>
    </row>
    <row r="115" spans="1:11" ht="12.75">
      <c r="A115" s="33"/>
      <c r="B115" s="165"/>
      <c r="C115" s="166"/>
      <c r="D115" s="166"/>
      <c r="E115" s="166"/>
      <c r="F115" s="166"/>
      <c r="G115" s="166"/>
      <c r="H115" s="166"/>
      <c r="I115" s="166"/>
      <c r="J115" s="166"/>
      <c r="K115" s="36"/>
    </row>
    <row r="116" spans="1:12" ht="53.25" customHeight="1" hidden="1">
      <c r="A116" s="71"/>
      <c r="B116" s="195"/>
      <c r="C116" s="195"/>
      <c r="D116" s="195"/>
      <c r="E116" s="195"/>
      <c r="F116" s="195"/>
      <c r="G116" s="195"/>
      <c r="H116" s="195"/>
      <c r="I116" s="195"/>
      <c r="J116" s="195"/>
      <c r="K116" s="72"/>
      <c r="L116" s="103"/>
    </row>
    <row r="117" spans="1:11" ht="29.25" customHeight="1">
      <c r="A117" s="33"/>
      <c r="B117" s="195"/>
      <c r="C117" s="195"/>
      <c r="D117" s="195"/>
      <c r="E117" s="195"/>
      <c r="F117" s="195"/>
      <c r="G117" s="195"/>
      <c r="H117" s="195"/>
      <c r="I117" s="195"/>
      <c r="J117" s="195"/>
      <c r="K117" s="36"/>
    </row>
    <row r="118" spans="1:11" ht="42" customHeight="1">
      <c r="A118" s="33"/>
      <c r="B118" s="195"/>
      <c r="C118" s="195"/>
      <c r="D118" s="195"/>
      <c r="E118" s="195"/>
      <c r="F118" s="195"/>
      <c r="G118" s="195"/>
      <c r="H118" s="195"/>
      <c r="I118" s="195"/>
      <c r="J118" s="195"/>
      <c r="K118" s="36"/>
    </row>
    <row r="119" spans="1:11" ht="12.75">
      <c r="A119" s="33"/>
      <c r="B119" s="165"/>
      <c r="C119" s="166"/>
      <c r="D119" s="166"/>
      <c r="E119" s="166"/>
      <c r="F119" s="166"/>
      <c r="G119" s="166"/>
      <c r="H119" s="166"/>
      <c r="I119" s="166"/>
      <c r="J119" s="166"/>
      <c r="K119" s="36"/>
    </row>
    <row r="120" spans="1:11" ht="12.75">
      <c r="A120" s="33"/>
      <c r="B120" s="73"/>
      <c r="C120" s="36"/>
      <c r="D120" s="37"/>
      <c r="E120" s="37"/>
      <c r="F120" s="36"/>
      <c r="G120" s="36"/>
      <c r="H120" s="36"/>
      <c r="I120" s="36"/>
      <c r="J120" s="36"/>
      <c r="K120" s="36"/>
    </row>
    <row r="121" spans="1:11" ht="12.75">
      <c r="A121" s="33"/>
      <c r="B121" s="64"/>
      <c r="C121" s="36"/>
      <c r="D121" s="37"/>
      <c r="E121" s="37"/>
      <c r="F121" s="36"/>
      <c r="G121" s="36"/>
      <c r="H121" s="36"/>
      <c r="I121" s="36"/>
      <c r="J121" s="36"/>
      <c r="K121" s="36"/>
    </row>
    <row r="122" spans="1:11" ht="12.75" customHeight="1">
      <c r="A122" s="33"/>
      <c r="B122" s="66"/>
      <c r="C122" s="36"/>
      <c r="D122" s="37"/>
      <c r="E122" s="37"/>
      <c r="F122" s="36"/>
      <c r="G122" s="36"/>
      <c r="H122" s="36"/>
      <c r="I122" s="36"/>
      <c r="J122" s="36"/>
      <c r="K122" s="36"/>
    </row>
    <row r="123" spans="1:11" ht="15">
      <c r="A123" s="33"/>
      <c r="B123" s="66"/>
      <c r="C123" s="74"/>
      <c r="D123" s="122"/>
      <c r="E123" s="122"/>
      <c r="F123" s="36"/>
      <c r="G123" s="36"/>
      <c r="H123" s="36"/>
      <c r="I123" s="36"/>
      <c r="J123" s="36"/>
      <c r="K123" s="36"/>
    </row>
    <row r="124" spans="1:11" ht="15">
      <c r="A124" s="33"/>
      <c r="B124" s="1"/>
      <c r="C124" s="36"/>
      <c r="D124" s="37"/>
      <c r="E124" s="37"/>
      <c r="F124" s="36"/>
      <c r="G124" s="36"/>
      <c r="H124" s="36"/>
      <c r="I124" s="36"/>
      <c r="J124" s="36"/>
      <c r="K124" s="36"/>
    </row>
    <row r="125" spans="1:11" ht="15">
      <c r="A125" s="33"/>
      <c r="B125" s="1"/>
      <c r="C125" s="36"/>
      <c r="D125" s="37"/>
      <c r="E125" s="37"/>
      <c r="F125" s="36"/>
      <c r="G125" s="36"/>
      <c r="H125" s="36"/>
      <c r="I125" s="36"/>
      <c r="J125" s="36"/>
      <c r="K125" s="36"/>
    </row>
    <row r="126" spans="1:11" ht="15">
      <c r="A126" s="33"/>
      <c r="B126" s="66"/>
      <c r="C126" s="36"/>
      <c r="D126" s="37"/>
      <c r="E126" s="37"/>
      <c r="F126" s="36"/>
      <c r="G126" s="36"/>
      <c r="H126" s="66"/>
      <c r="I126" s="36"/>
      <c r="J126" s="36"/>
      <c r="K126" s="36"/>
    </row>
    <row r="127" spans="1:11" ht="15">
      <c r="A127" s="33"/>
      <c r="B127" s="66"/>
      <c r="C127" s="36"/>
      <c r="D127" s="37"/>
      <c r="E127" s="37"/>
      <c r="F127" s="36"/>
      <c r="G127" s="36"/>
      <c r="H127" s="1"/>
      <c r="I127" s="37"/>
      <c r="J127" s="36"/>
      <c r="K127" s="36"/>
    </row>
    <row r="128" spans="1:11" ht="15">
      <c r="A128" s="33"/>
      <c r="B128" s="66"/>
      <c r="C128" s="36"/>
      <c r="D128" s="37"/>
      <c r="E128" s="37"/>
      <c r="F128" s="36"/>
      <c r="G128" s="36"/>
      <c r="H128" s="36"/>
      <c r="I128" s="36"/>
      <c r="J128" s="36"/>
      <c r="K128" s="36"/>
    </row>
    <row r="129" spans="1:11" ht="15">
      <c r="A129" s="33"/>
      <c r="B129" s="66"/>
      <c r="C129" s="36"/>
      <c r="D129" s="37"/>
      <c r="E129" s="37"/>
      <c r="F129" s="36"/>
      <c r="G129" s="36"/>
      <c r="H129" s="36"/>
      <c r="I129" s="36"/>
      <c r="J129" s="36"/>
      <c r="K129" s="36"/>
    </row>
    <row r="130" spans="1:11" ht="15">
      <c r="A130" s="33"/>
      <c r="B130" s="66"/>
      <c r="C130" s="36"/>
      <c r="D130" s="37"/>
      <c r="E130" s="37"/>
      <c r="F130" s="36"/>
      <c r="G130" s="36"/>
      <c r="H130" s="36"/>
      <c r="I130" s="36"/>
      <c r="J130" s="36"/>
      <c r="K130" s="36"/>
    </row>
    <row r="131" spans="1:11" ht="15">
      <c r="A131" s="33"/>
      <c r="B131" s="94"/>
      <c r="C131" s="95"/>
      <c r="D131" s="96"/>
      <c r="E131" s="96"/>
      <c r="F131" s="95"/>
      <c r="G131" s="95"/>
      <c r="H131" s="95"/>
      <c r="I131" s="74"/>
      <c r="J131" s="36"/>
      <c r="K131" s="36"/>
    </row>
    <row r="132" spans="1:11" ht="78" customHeight="1">
      <c r="A132" s="33"/>
      <c r="B132" s="197"/>
      <c r="C132" s="197"/>
      <c r="D132" s="197"/>
      <c r="E132" s="197"/>
      <c r="F132" s="197"/>
      <c r="G132" s="197"/>
      <c r="H132" s="197"/>
      <c r="I132" s="197"/>
      <c r="J132" s="197"/>
      <c r="K132" s="36"/>
    </row>
    <row r="133" spans="1:10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</sheetData>
  <sheetProtection/>
  <mergeCells count="60">
    <mergeCell ref="B132:J132"/>
    <mergeCell ref="B118:J118"/>
    <mergeCell ref="B114:J114"/>
    <mergeCell ref="B116:J116"/>
    <mergeCell ref="B117:J117"/>
    <mergeCell ref="B110:J110"/>
    <mergeCell ref="B111:J111"/>
    <mergeCell ref="D98:E98"/>
    <mergeCell ref="B109:J109"/>
    <mergeCell ref="B112:J112"/>
    <mergeCell ref="B113:J113"/>
    <mergeCell ref="B107:J107"/>
    <mergeCell ref="B108:J108"/>
    <mergeCell ref="C99:E99"/>
    <mergeCell ref="C97:E97"/>
    <mergeCell ref="F97:H97"/>
    <mergeCell ref="C92:E92"/>
    <mergeCell ref="C95:E95"/>
    <mergeCell ref="F95:H95"/>
    <mergeCell ref="D91:E91"/>
    <mergeCell ref="F88:H88"/>
    <mergeCell ref="F80:H80"/>
    <mergeCell ref="C83:E83"/>
    <mergeCell ref="F83:H83"/>
    <mergeCell ref="C96:E96"/>
    <mergeCell ref="F96:H96"/>
    <mergeCell ref="F84:H84"/>
    <mergeCell ref="B94:E94"/>
    <mergeCell ref="C89:E89"/>
    <mergeCell ref="F89:H89"/>
    <mergeCell ref="C90:E90"/>
    <mergeCell ref="F90:H90"/>
    <mergeCell ref="F94:H94"/>
    <mergeCell ref="F87:H87"/>
    <mergeCell ref="B87:E87"/>
    <mergeCell ref="F82:H82"/>
    <mergeCell ref="C72:G72"/>
    <mergeCell ref="C73:G73"/>
    <mergeCell ref="B6:J6"/>
    <mergeCell ref="B20:J20"/>
    <mergeCell ref="B80:E80"/>
    <mergeCell ref="C82:E82"/>
    <mergeCell ref="F8:F9"/>
    <mergeCell ref="B4:E4"/>
    <mergeCell ref="B1:E1"/>
    <mergeCell ref="B3:E3"/>
    <mergeCell ref="B5:E5"/>
    <mergeCell ref="B8:B9"/>
    <mergeCell ref="B2:J2"/>
    <mergeCell ref="G8:G9"/>
    <mergeCell ref="C88:E88"/>
    <mergeCell ref="B115:J115"/>
    <mergeCell ref="C85:E85"/>
    <mergeCell ref="D84:E84"/>
    <mergeCell ref="B119:J119"/>
    <mergeCell ref="C71:J71"/>
    <mergeCell ref="C81:E81"/>
    <mergeCell ref="F81:H81"/>
    <mergeCell ref="C74:G74"/>
    <mergeCell ref="C75:G75"/>
  </mergeCells>
  <printOptions horizontalCentered="1"/>
  <pageMargins left="0.984251968503937" right="0.984251968503937" top="1.1023622047244095" bottom="1.1811023622047245" header="0" footer="0.3937007874015748"/>
  <pageSetup fitToHeight="5" horizontalDpi="300" verticalDpi="300" orientation="portrait" paperSize="9" scale="61" r:id="rId3"/>
  <headerFooter alignWithMargins="0">
    <oddHeader>&amp;L&amp;G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R29"/>
  <sheetViews>
    <sheetView zoomScalePageLayoutView="0" workbookViewId="0" topLeftCell="B13">
      <selection activeCell="X20" sqref="X20"/>
    </sheetView>
  </sheetViews>
  <sheetFormatPr defaultColWidth="9.140625" defaultRowHeight="12.75"/>
  <cols>
    <col min="1" max="1" width="18.00390625" style="0" customWidth="1"/>
    <col min="2" max="2" width="2.57421875" style="0" customWidth="1"/>
    <col min="8" max="8" width="2.28125" style="0" customWidth="1"/>
    <col min="10" max="10" width="13.28125" style="0" customWidth="1"/>
    <col min="11" max="11" width="2.140625" style="0" customWidth="1"/>
    <col min="16" max="17" width="0" style="0" hidden="1" customWidth="1"/>
    <col min="18" max="18" width="2.7109375" style="0" hidden="1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thickTop="1">
      <c r="A4" s="3" t="s">
        <v>26</v>
      </c>
      <c r="B4" s="4"/>
      <c r="C4" s="4" t="s">
        <v>24</v>
      </c>
      <c r="D4" s="4" t="s">
        <v>23</v>
      </c>
      <c r="E4" s="4" t="s">
        <v>25</v>
      </c>
      <c r="F4" s="4" t="s">
        <v>12</v>
      </c>
      <c r="G4" s="4" t="s">
        <v>28</v>
      </c>
      <c r="H4" s="5"/>
      <c r="I4" s="2"/>
      <c r="J4" s="3" t="s">
        <v>26</v>
      </c>
      <c r="K4" s="4"/>
      <c r="L4" s="4" t="s">
        <v>24</v>
      </c>
      <c r="M4" s="4" t="s">
        <v>23</v>
      </c>
      <c r="N4" s="4" t="s">
        <v>4</v>
      </c>
      <c r="O4" s="4" t="s">
        <v>25</v>
      </c>
      <c r="P4" s="4" t="s">
        <v>12</v>
      </c>
      <c r="Q4" s="4" t="s">
        <v>28</v>
      </c>
      <c r="R4" s="5"/>
    </row>
    <row r="5" spans="1:18" ht="13.5" thickBot="1">
      <c r="A5" s="6"/>
      <c r="B5" s="7"/>
      <c r="C5" s="7"/>
      <c r="D5" s="7"/>
      <c r="E5" s="7"/>
      <c r="F5" s="7"/>
      <c r="G5" s="7"/>
      <c r="H5" s="8"/>
      <c r="I5" s="2"/>
      <c r="J5" s="6"/>
      <c r="K5" s="7"/>
      <c r="L5" s="7"/>
      <c r="M5" s="7"/>
      <c r="N5" s="7"/>
      <c r="O5" s="7"/>
      <c r="P5" s="7"/>
      <c r="Q5" s="7"/>
      <c r="R5" s="8"/>
    </row>
    <row r="6" spans="1:18" ht="13.5" thickBot="1">
      <c r="A6" s="6">
        <v>1</v>
      </c>
      <c r="B6" s="7"/>
      <c r="C6" s="9">
        <v>5.07</v>
      </c>
      <c r="D6" s="10">
        <v>6.59</v>
      </c>
      <c r="E6" s="29">
        <f>C6*D6</f>
        <v>33.411300000000004</v>
      </c>
      <c r="F6" s="29">
        <f>(C6+D6)*2</f>
        <v>23.32</v>
      </c>
      <c r="G6" s="11">
        <v>0</v>
      </c>
      <c r="H6" s="8"/>
      <c r="I6" s="2"/>
      <c r="J6" s="6">
        <v>1</v>
      </c>
      <c r="K6" s="7"/>
      <c r="L6" s="9">
        <v>2</v>
      </c>
      <c r="M6" s="10">
        <v>7.2</v>
      </c>
      <c r="N6" s="10">
        <v>3</v>
      </c>
      <c r="O6" s="29">
        <f>L6*M6*N6</f>
        <v>43.2</v>
      </c>
      <c r="P6" s="29">
        <v>0</v>
      </c>
      <c r="Q6" s="11">
        <v>0</v>
      </c>
      <c r="R6" s="8"/>
    </row>
    <row r="7" spans="1:18" ht="13.5" thickBot="1">
      <c r="A7" s="6">
        <v>2</v>
      </c>
      <c r="B7" s="7"/>
      <c r="C7" s="12"/>
      <c r="D7" s="13"/>
      <c r="E7" s="29">
        <f aca="true" t="shared" si="0" ref="E7:E25">C7*D7</f>
        <v>0</v>
      </c>
      <c r="F7" s="29">
        <f aca="true" t="shared" si="1" ref="F7:F25">(C7+D7)*2</f>
        <v>0</v>
      </c>
      <c r="G7" s="14">
        <v>0</v>
      </c>
      <c r="H7" s="8"/>
      <c r="I7" s="2"/>
      <c r="J7" s="6">
        <v>2</v>
      </c>
      <c r="K7" s="7"/>
      <c r="L7" s="12">
        <v>2</v>
      </c>
      <c r="M7" s="13"/>
      <c r="N7" s="13"/>
      <c r="O7" s="29">
        <f aca="true" t="shared" si="2" ref="O7:O25">L7*M7*N7</f>
        <v>0</v>
      </c>
      <c r="P7" s="30">
        <v>0</v>
      </c>
      <c r="Q7" s="14">
        <v>0</v>
      </c>
      <c r="R7" s="8"/>
    </row>
    <row r="8" spans="1:18" ht="13.5" thickBot="1">
      <c r="A8" s="6">
        <v>3</v>
      </c>
      <c r="B8" s="7"/>
      <c r="C8" s="12"/>
      <c r="D8" s="13"/>
      <c r="E8" s="29">
        <f t="shared" si="0"/>
        <v>0</v>
      </c>
      <c r="F8" s="29">
        <f t="shared" si="1"/>
        <v>0</v>
      </c>
      <c r="G8" s="14">
        <v>0</v>
      </c>
      <c r="H8" s="8"/>
      <c r="I8" s="2"/>
      <c r="J8" s="6">
        <v>3</v>
      </c>
      <c r="K8" s="7"/>
      <c r="L8" s="12">
        <v>2</v>
      </c>
      <c r="M8" s="13"/>
      <c r="N8" s="13"/>
      <c r="O8" s="29">
        <f t="shared" si="2"/>
        <v>0</v>
      </c>
      <c r="P8" s="30">
        <v>0</v>
      </c>
      <c r="Q8" s="14">
        <v>0</v>
      </c>
      <c r="R8" s="8"/>
    </row>
    <row r="9" spans="1:18" ht="13.5" thickBot="1">
      <c r="A9" s="6">
        <v>4</v>
      </c>
      <c r="B9" s="7"/>
      <c r="C9" s="12"/>
      <c r="D9" s="13"/>
      <c r="E9" s="29">
        <f t="shared" si="0"/>
        <v>0</v>
      </c>
      <c r="F9" s="29">
        <f t="shared" si="1"/>
        <v>0</v>
      </c>
      <c r="G9" s="14">
        <v>0</v>
      </c>
      <c r="H9" s="8"/>
      <c r="I9" s="2"/>
      <c r="J9" s="6">
        <v>4</v>
      </c>
      <c r="K9" s="7"/>
      <c r="L9" s="12">
        <v>2</v>
      </c>
      <c r="M9" s="13"/>
      <c r="N9" s="13"/>
      <c r="O9" s="29">
        <f t="shared" si="2"/>
        <v>0</v>
      </c>
      <c r="P9" s="30">
        <v>0</v>
      </c>
      <c r="Q9" s="14">
        <v>0</v>
      </c>
      <c r="R9" s="8"/>
    </row>
    <row r="10" spans="1:18" ht="13.5" thickBot="1">
      <c r="A10" s="6">
        <v>5</v>
      </c>
      <c r="B10" s="7"/>
      <c r="C10" s="12"/>
      <c r="D10" s="13"/>
      <c r="E10" s="29">
        <f t="shared" si="0"/>
        <v>0</v>
      </c>
      <c r="F10" s="29">
        <f t="shared" si="1"/>
        <v>0</v>
      </c>
      <c r="G10" s="14">
        <v>0</v>
      </c>
      <c r="H10" s="8"/>
      <c r="I10" s="2"/>
      <c r="J10" s="6">
        <v>5</v>
      </c>
      <c r="K10" s="7"/>
      <c r="L10" s="12">
        <v>2</v>
      </c>
      <c r="M10" s="13"/>
      <c r="N10" s="13"/>
      <c r="O10" s="29">
        <f t="shared" si="2"/>
        <v>0</v>
      </c>
      <c r="P10" s="30">
        <v>0</v>
      </c>
      <c r="Q10" s="14">
        <v>0</v>
      </c>
      <c r="R10" s="8"/>
    </row>
    <row r="11" spans="1:18" ht="13.5" thickBot="1">
      <c r="A11" s="6">
        <v>6</v>
      </c>
      <c r="B11" s="7"/>
      <c r="C11" s="12"/>
      <c r="D11" s="13"/>
      <c r="E11" s="29">
        <f t="shared" si="0"/>
        <v>0</v>
      </c>
      <c r="F11" s="29">
        <f t="shared" si="1"/>
        <v>0</v>
      </c>
      <c r="G11" s="14">
        <v>0</v>
      </c>
      <c r="H11" s="8"/>
      <c r="I11" s="2"/>
      <c r="J11" s="6">
        <v>6</v>
      </c>
      <c r="K11" s="7"/>
      <c r="L11" s="12">
        <v>2</v>
      </c>
      <c r="M11" s="13"/>
      <c r="N11" s="13"/>
      <c r="O11" s="29">
        <f t="shared" si="2"/>
        <v>0</v>
      </c>
      <c r="P11" s="30">
        <v>0</v>
      </c>
      <c r="Q11" s="14">
        <v>0</v>
      </c>
      <c r="R11" s="8"/>
    </row>
    <row r="12" spans="1:18" ht="13.5" thickBot="1">
      <c r="A12" s="6">
        <v>7</v>
      </c>
      <c r="B12" s="7"/>
      <c r="C12" s="12"/>
      <c r="D12" s="13"/>
      <c r="E12" s="29">
        <f t="shared" si="0"/>
        <v>0</v>
      </c>
      <c r="F12" s="29">
        <f t="shared" si="1"/>
        <v>0</v>
      </c>
      <c r="G12" s="14">
        <v>0</v>
      </c>
      <c r="H12" s="8"/>
      <c r="I12" s="2"/>
      <c r="J12" s="6">
        <v>7</v>
      </c>
      <c r="K12" s="7"/>
      <c r="L12" s="12">
        <v>2</v>
      </c>
      <c r="M12" s="13"/>
      <c r="N12" s="13"/>
      <c r="O12" s="29">
        <f t="shared" si="2"/>
        <v>0</v>
      </c>
      <c r="P12" s="30">
        <v>0</v>
      </c>
      <c r="Q12" s="14">
        <v>0</v>
      </c>
      <c r="R12" s="8"/>
    </row>
    <row r="13" spans="1:18" ht="13.5" thickBot="1">
      <c r="A13" s="6">
        <v>8</v>
      </c>
      <c r="B13" s="7"/>
      <c r="C13" s="12"/>
      <c r="D13" s="13"/>
      <c r="E13" s="29">
        <f t="shared" si="0"/>
        <v>0</v>
      </c>
      <c r="F13" s="29">
        <f t="shared" si="1"/>
        <v>0</v>
      </c>
      <c r="G13" s="14">
        <v>0</v>
      </c>
      <c r="H13" s="8"/>
      <c r="I13" s="2"/>
      <c r="J13" s="6">
        <v>8</v>
      </c>
      <c r="K13" s="7"/>
      <c r="L13" s="12">
        <v>2</v>
      </c>
      <c r="M13" s="13"/>
      <c r="N13" s="13"/>
      <c r="O13" s="29">
        <f t="shared" si="2"/>
        <v>0</v>
      </c>
      <c r="P13" s="30">
        <v>0</v>
      </c>
      <c r="Q13" s="14">
        <v>0</v>
      </c>
      <c r="R13" s="8"/>
    </row>
    <row r="14" spans="1:18" ht="13.5" thickBot="1">
      <c r="A14" s="6">
        <v>9</v>
      </c>
      <c r="B14" s="7"/>
      <c r="C14" s="12"/>
      <c r="D14" s="13"/>
      <c r="E14" s="29">
        <f t="shared" si="0"/>
        <v>0</v>
      </c>
      <c r="F14" s="29">
        <f t="shared" si="1"/>
        <v>0</v>
      </c>
      <c r="G14" s="14">
        <v>0</v>
      </c>
      <c r="H14" s="8"/>
      <c r="I14" s="2"/>
      <c r="J14" s="6">
        <v>9</v>
      </c>
      <c r="K14" s="7"/>
      <c r="L14" s="12">
        <v>2</v>
      </c>
      <c r="M14" s="13"/>
      <c r="N14" s="13"/>
      <c r="O14" s="29">
        <f t="shared" si="2"/>
        <v>0</v>
      </c>
      <c r="P14" s="30">
        <v>0</v>
      </c>
      <c r="Q14" s="14">
        <v>0</v>
      </c>
      <c r="R14" s="8"/>
    </row>
    <row r="15" spans="1:18" ht="13.5" thickBot="1">
      <c r="A15" s="6">
        <v>10</v>
      </c>
      <c r="B15" s="7"/>
      <c r="C15" s="12"/>
      <c r="D15" s="13"/>
      <c r="E15" s="29">
        <f t="shared" si="0"/>
        <v>0</v>
      </c>
      <c r="F15" s="29">
        <f t="shared" si="1"/>
        <v>0</v>
      </c>
      <c r="G15" s="14">
        <v>0</v>
      </c>
      <c r="H15" s="8"/>
      <c r="I15" s="2"/>
      <c r="J15" s="6">
        <v>10</v>
      </c>
      <c r="K15" s="7"/>
      <c r="L15" s="12">
        <v>2</v>
      </c>
      <c r="M15" s="13"/>
      <c r="N15" s="13"/>
      <c r="O15" s="29">
        <f t="shared" si="2"/>
        <v>0</v>
      </c>
      <c r="P15" s="30">
        <v>0</v>
      </c>
      <c r="Q15" s="14">
        <v>0</v>
      </c>
      <c r="R15" s="8"/>
    </row>
    <row r="16" spans="1:18" ht="13.5" thickBot="1">
      <c r="A16" s="6">
        <v>11</v>
      </c>
      <c r="B16" s="7"/>
      <c r="C16" s="12"/>
      <c r="D16" s="13"/>
      <c r="E16" s="29">
        <f t="shared" si="0"/>
        <v>0</v>
      </c>
      <c r="F16" s="29">
        <f t="shared" si="1"/>
        <v>0</v>
      </c>
      <c r="G16" s="14">
        <v>0</v>
      </c>
      <c r="H16" s="8"/>
      <c r="I16" s="2"/>
      <c r="J16" s="6">
        <v>11</v>
      </c>
      <c r="K16" s="7"/>
      <c r="L16" s="12"/>
      <c r="M16" s="13"/>
      <c r="N16" s="13"/>
      <c r="O16" s="29">
        <f t="shared" si="2"/>
        <v>0</v>
      </c>
      <c r="P16" s="30">
        <v>0</v>
      </c>
      <c r="Q16" s="14">
        <v>0</v>
      </c>
      <c r="R16" s="8"/>
    </row>
    <row r="17" spans="1:18" ht="13.5" thickBot="1">
      <c r="A17" s="6">
        <v>12</v>
      </c>
      <c r="B17" s="7"/>
      <c r="C17" s="12"/>
      <c r="D17" s="13"/>
      <c r="E17" s="29">
        <f t="shared" si="0"/>
        <v>0</v>
      </c>
      <c r="F17" s="29">
        <f t="shared" si="1"/>
        <v>0</v>
      </c>
      <c r="G17" s="14">
        <v>0</v>
      </c>
      <c r="H17" s="8"/>
      <c r="I17" s="2"/>
      <c r="J17" s="6">
        <v>12</v>
      </c>
      <c r="K17" s="7"/>
      <c r="L17" s="12"/>
      <c r="M17" s="13"/>
      <c r="N17" s="13"/>
      <c r="O17" s="29">
        <f t="shared" si="2"/>
        <v>0</v>
      </c>
      <c r="P17" s="30">
        <v>0</v>
      </c>
      <c r="Q17" s="14">
        <v>0</v>
      </c>
      <c r="R17" s="8"/>
    </row>
    <row r="18" spans="1:18" ht="13.5" thickBot="1">
      <c r="A18" s="6">
        <v>13</v>
      </c>
      <c r="B18" s="7"/>
      <c r="C18" s="12"/>
      <c r="D18" s="13"/>
      <c r="E18" s="29">
        <f t="shared" si="0"/>
        <v>0</v>
      </c>
      <c r="F18" s="29">
        <f t="shared" si="1"/>
        <v>0</v>
      </c>
      <c r="G18" s="14">
        <v>0</v>
      </c>
      <c r="H18" s="8"/>
      <c r="I18" s="2"/>
      <c r="J18" s="6">
        <v>13</v>
      </c>
      <c r="K18" s="7"/>
      <c r="L18" s="12"/>
      <c r="M18" s="13"/>
      <c r="N18" s="13"/>
      <c r="O18" s="29">
        <f t="shared" si="2"/>
        <v>0</v>
      </c>
      <c r="P18" s="30">
        <v>0</v>
      </c>
      <c r="Q18" s="14">
        <v>0</v>
      </c>
      <c r="R18" s="8"/>
    </row>
    <row r="19" spans="1:18" ht="13.5" thickBot="1">
      <c r="A19" s="6">
        <v>14</v>
      </c>
      <c r="B19" s="7"/>
      <c r="C19" s="12"/>
      <c r="D19" s="13"/>
      <c r="E19" s="29">
        <f t="shared" si="0"/>
        <v>0</v>
      </c>
      <c r="F19" s="29">
        <f t="shared" si="1"/>
        <v>0</v>
      </c>
      <c r="G19" s="14">
        <v>0</v>
      </c>
      <c r="H19" s="8"/>
      <c r="I19" s="2"/>
      <c r="J19" s="6">
        <v>14</v>
      </c>
      <c r="K19" s="7"/>
      <c r="L19" s="12"/>
      <c r="M19" s="13"/>
      <c r="N19" s="13"/>
      <c r="O19" s="29">
        <f t="shared" si="2"/>
        <v>0</v>
      </c>
      <c r="P19" s="30">
        <v>0</v>
      </c>
      <c r="Q19" s="14">
        <v>0</v>
      </c>
      <c r="R19" s="8"/>
    </row>
    <row r="20" spans="1:18" ht="13.5" thickBot="1">
      <c r="A20" s="6">
        <v>15</v>
      </c>
      <c r="B20" s="7"/>
      <c r="C20" s="12"/>
      <c r="D20" s="13"/>
      <c r="E20" s="29">
        <f t="shared" si="0"/>
        <v>0</v>
      </c>
      <c r="F20" s="29">
        <f t="shared" si="1"/>
        <v>0</v>
      </c>
      <c r="G20" s="14">
        <v>0</v>
      </c>
      <c r="H20" s="8"/>
      <c r="I20" s="2"/>
      <c r="J20" s="6">
        <v>15</v>
      </c>
      <c r="K20" s="7"/>
      <c r="L20" s="12"/>
      <c r="M20" s="13"/>
      <c r="N20" s="13"/>
      <c r="O20" s="29">
        <f t="shared" si="2"/>
        <v>0</v>
      </c>
      <c r="P20" s="30">
        <v>0</v>
      </c>
      <c r="Q20" s="14">
        <v>0</v>
      </c>
      <c r="R20" s="8"/>
    </row>
    <row r="21" spans="1:18" ht="13.5" thickBot="1">
      <c r="A21" s="6">
        <v>16</v>
      </c>
      <c r="B21" s="7"/>
      <c r="C21" s="12"/>
      <c r="D21" s="13"/>
      <c r="E21" s="29">
        <f t="shared" si="0"/>
        <v>0</v>
      </c>
      <c r="F21" s="29">
        <f t="shared" si="1"/>
        <v>0</v>
      </c>
      <c r="G21" s="14">
        <v>0</v>
      </c>
      <c r="H21" s="8"/>
      <c r="I21" s="2"/>
      <c r="J21" s="6">
        <v>16</v>
      </c>
      <c r="K21" s="7"/>
      <c r="L21" s="12"/>
      <c r="M21" s="13"/>
      <c r="N21" s="13"/>
      <c r="O21" s="29">
        <f t="shared" si="2"/>
        <v>0</v>
      </c>
      <c r="P21" s="30">
        <v>0</v>
      </c>
      <c r="Q21" s="14">
        <v>0</v>
      </c>
      <c r="R21" s="8"/>
    </row>
    <row r="22" spans="1:18" ht="13.5" thickBot="1">
      <c r="A22" s="6">
        <v>17</v>
      </c>
      <c r="B22" s="7"/>
      <c r="C22" s="12"/>
      <c r="D22" s="13"/>
      <c r="E22" s="29">
        <f t="shared" si="0"/>
        <v>0</v>
      </c>
      <c r="F22" s="29">
        <f t="shared" si="1"/>
        <v>0</v>
      </c>
      <c r="G22" s="14">
        <v>0</v>
      </c>
      <c r="H22" s="8"/>
      <c r="I22" s="2"/>
      <c r="J22" s="6">
        <v>17</v>
      </c>
      <c r="K22" s="7"/>
      <c r="L22" s="12"/>
      <c r="M22" s="13"/>
      <c r="N22" s="13"/>
      <c r="O22" s="29">
        <f t="shared" si="2"/>
        <v>0</v>
      </c>
      <c r="P22" s="30">
        <v>0</v>
      </c>
      <c r="Q22" s="14">
        <v>0</v>
      </c>
      <c r="R22" s="8"/>
    </row>
    <row r="23" spans="1:18" ht="13.5" thickBot="1">
      <c r="A23" s="6">
        <v>18</v>
      </c>
      <c r="B23" s="7"/>
      <c r="C23" s="12"/>
      <c r="D23" s="13"/>
      <c r="E23" s="29">
        <f t="shared" si="0"/>
        <v>0</v>
      </c>
      <c r="F23" s="29">
        <f t="shared" si="1"/>
        <v>0</v>
      </c>
      <c r="G23" s="14">
        <v>0</v>
      </c>
      <c r="H23" s="8"/>
      <c r="I23" s="2"/>
      <c r="J23" s="6">
        <v>18</v>
      </c>
      <c r="K23" s="7"/>
      <c r="L23" s="12"/>
      <c r="M23" s="13"/>
      <c r="N23" s="13"/>
      <c r="O23" s="29">
        <f t="shared" si="2"/>
        <v>0</v>
      </c>
      <c r="P23" s="30">
        <v>0</v>
      </c>
      <c r="Q23" s="14">
        <v>0</v>
      </c>
      <c r="R23" s="8"/>
    </row>
    <row r="24" spans="1:18" ht="13.5" thickBot="1">
      <c r="A24" s="6">
        <v>19</v>
      </c>
      <c r="B24" s="7"/>
      <c r="C24" s="12"/>
      <c r="D24" s="13"/>
      <c r="E24" s="29">
        <f t="shared" si="0"/>
        <v>0</v>
      </c>
      <c r="F24" s="29">
        <f t="shared" si="1"/>
        <v>0</v>
      </c>
      <c r="G24" s="14">
        <v>0</v>
      </c>
      <c r="H24" s="8"/>
      <c r="I24" s="2"/>
      <c r="J24" s="6">
        <v>19</v>
      </c>
      <c r="K24" s="7"/>
      <c r="L24" s="12"/>
      <c r="M24" s="13"/>
      <c r="N24" s="13"/>
      <c r="O24" s="29">
        <f t="shared" si="2"/>
        <v>0</v>
      </c>
      <c r="P24" s="30">
        <v>0</v>
      </c>
      <c r="Q24" s="14">
        <v>0</v>
      </c>
      <c r="R24" s="8"/>
    </row>
    <row r="25" spans="1:18" ht="13.5" thickBot="1">
      <c r="A25" s="6">
        <v>20</v>
      </c>
      <c r="B25" s="7"/>
      <c r="C25" s="15"/>
      <c r="D25" s="16"/>
      <c r="E25" s="29">
        <f t="shared" si="0"/>
        <v>0</v>
      </c>
      <c r="F25" s="29">
        <f t="shared" si="1"/>
        <v>0</v>
      </c>
      <c r="G25" s="17">
        <v>0</v>
      </c>
      <c r="H25" s="8"/>
      <c r="I25" s="2"/>
      <c r="J25" s="6">
        <v>20</v>
      </c>
      <c r="K25" s="7"/>
      <c r="L25" s="15"/>
      <c r="M25" s="16"/>
      <c r="N25" s="16"/>
      <c r="O25" s="29">
        <f t="shared" si="2"/>
        <v>0</v>
      </c>
      <c r="P25" s="31">
        <v>0</v>
      </c>
      <c r="Q25" s="17">
        <v>0</v>
      </c>
      <c r="R25" s="8"/>
    </row>
    <row r="26" spans="1:18" ht="13.5" thickBot="1">
      <c r="A26" s="6"/>
      <c r="B26" s="7"/>
      <c r="C26" s="7"/>
      <c r="D26" s="7"/>
      <c r="E26" s="18"/>
      <c r="F26" s="18"/>
      <c r="G26" s="7"/>
      <c r="H26" s="8"/>
      <c r="I26" s="2"/>
      <c r="J26" s="6"/>
      <c r="K26" s="7"/>
      <c r="L26" s="7"/>
      <c r="M26" s="7"/>
      <c r="N26" s="7"/>
      <c r="O26" s="18"/>
      <c r="P26" s="18"/>
      <c r="Q26" s="7"/>
      <c r="R26" s="8"/>
    </row>
    <row r="27" spans="1:18" ht="14.25" thickBot="1">
      <c r="A27" s="19"/>
      <c r="B27" s="20"/>
      <c r="C27" s="21"/>
      <c r="D27" s="22" t="s">
        <v>27</v>
      </c>
      <c r="E27" s="23">
        <f>SUM(E6:E25)</f>
        <v>33.411300000000004</v>
      </c>
      <c r="F27" s="24">
        <f>SUM(F6:F25)-SUM(G6:G25)</f>
        <v>23.32</v>
      </c>
      <c r="G27" s="25">
        <v>0</v>
      </c>
      <c r="H27" s="8"/>
      <c r="I27" s="2"/>
      <c r="J27" s="19"/>
      <c r="K27" s="20"/>
      <c r="L27" s="21"/>
      <c r="M27" s="22" t="s">
        <v>27</v>
      </c>
      <c r="N27" s="22"/>
      <c r="O27" s="23">
        <f>SUM(O6:O25)</f>
        <v>43.2</v>
      </c>
      <c r="P27" s="24">
        <v>-3</v>
      </c>
      <c r="Q27" s="25">
        <v>3</v>
      </c>
      <c r="R27" s="8"/>
    </row>
    <row r="28" spans="1:18" ht="13.5" thickBot="1">
      <c r="A28" s="26"/>
      <c r="B28" s="27"/>
      <c r="C28" s="27"/>
      <c r="D28" s="27"/>
      <c r="E28" s="27"/>
      <c r="F28" s="27"/>
      <c r="G28" s="27"/>
      <c r="H28" s="28"/>
      <c r="I28" s="2"/>
      <c r="J28" s="26"/>
      <c r="K28" s="27"/>
      <c r="L28" s="27"/>
      <c r="M28" s="27"/>
      <c r="N28" s="27"/>
      <c r="O28" s="27"/>
      <c r="P28" s="27"/>
      <c r="Q28" s="27"/>
      <c r="R28" s="28"/>
    </row>
    <row r="29" spans="1:18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60" zoomScalePageLayoutView="0" workbookViewId="0" topLeftCell="A2">
      <selection activeCell="B13" sqref="B13"/>
    </sheetView>
  </sheetViews>
  <sheetFormatPr defaultColWidth="9.140625" defaultRowHeight="12.75"/>
  <cols>
    <col min="1" max="1" width="6.00390625" style="32" customWidth="1"/>
    <col min="2" max="2" width="38.00390625" style="32" customWidth="1"/>
    <col min="3" max="3" width="10.421875" style="32" customWidth="1"/>
    <col min="4" max="4" width="5.7109375" style="32" hidden="1" customWidth="1"/>
    <col min="5" max="5" width="10.8515625" style="32" hidden="1" customWidth="1"/>
    <col min="6" max="6" width="8.00390625" style="32" customWidth="1"/>
    <col min="7" max="7" width="4.140625" style="32" bestFit="1" customWidth="1"/>
    <col min="8" max="8" width="14.28125" style="32" customWidth="1"/>
    <col min="9" max="9" width="6.7109375" style="32" bestFit="1" customWidth="1"/>
    <col min="10" max="10" width="14.28125" style="32" customWidth="1"/>
    <col min="11" max="11" width="12.421875" style="32" hidden="1" customWidth="1"/>
    <col min="12" max="12" width="7.140625" style="101" hidden="1" customWidth="1"/>
    <col min="13" max="14" width="0" style="101" hidden="1" customWidth="1"/>
    <col min="15" max="16384" width="9.140625" style="32" customWidth="1"/>
  </cols>
  <sheetData>
    <row r="1" spans="1:11" ht="15" hidden="1">
      <c r="A1" s="33"/>
      <c r="B1" s="173" t="s">
        <v>82</v>
      </c>
      <c r="C1" s="173"/>
      <c r="D1" s="173"/>
      <c r="E1" s="173"/>
      <c r="F1" s="34"/>
      <c r="G1" s="34"/>
      <c r="H1" s="34"/>
      <c r="I1" s="34"/>
      <c r="J1" s="34"/>
      <c r="K1" s="36"/>
    </row>
    <row r="2" spans="1:11" ht="30.75" customHeight="1">
      <c r="A2" s="33"/>
      <c r="B2" s="177" t="s">
        <v>88</v>
      </c>
      <c r="C2" s="178"/>
      <c r="D2" s="178"/>
      <c r="E2" s="178"/>
      <c r="F2" s="178"/>
      <c r="G2" s="178"/>
      <c r="H2" s="178"/>
      <c r="I2" s="178"/>
      <c r="J2" s="178"/>
      <c r="K2" s="36"/>
    </row>
    <row r="3" spans="1:11" ht="15">
      <c r="A3" s="33"/>
      <c r="B3" s="173"/>
      <c r="C3" s="173"/>
      <c r="D3" s="173"/>
      <c r="E3" s="173"/>
      <c r="F3" s="34"/>
      <c r="G3" s="34"/>
      <c r="H3" s="34"/>
      <c r="I3" s="34"/>
      <c r="J3" s="34"/>
      <c r="K3" s="36"/>
    </row>
    <row r="4" spans="1:11" ht="15" hidden="1">
      <c r="A4" s="33"/>
      <c r="B4" s="173" t="s">
        <v>85</v>
      </c>
      <c r="C4" s="173"/>
      <c r="D4" s="173"/>
      <c r="E4" s="173"/>
      <c r="F4" s="34"/>
      <c r="G4" s="34"/>
      <c r="H4" s="34"/>
      <c r="I4" s="34"/>
      <c r="J4" s="34"/>
      <c r="K4" s="36"/>
    </row>
    <row r="5" spans="1:11" ht="15" customHeight="1" hidden="1">
      <c r="A5" s="33"/>
      <c r="B5" s="174"/>
      <c r="C5" s="174"/>
      <c r="D5" s="174"/>
      <c r="E5" s="174"/>
      <c r="F5" s="36"/>
      <c r="G5" s="36"/>
      <c r="H5" s="36"/>
      <c r="I5" s="36"/>
      <c r="J5" s="36"/>
      <c r="K5" s="36"/>
    </row>
    <row r="6" spans="1:12" ht="25.5" customHeight="1">
      <c r="A6" s="33"/>
      <c r="B6" s="184" t="s">
        <v>87</v>
      </c>
      <c r="C6" s="184"/>
      <c r="D6" s="184"/>
      <c r="E6" s="184"/>
      <c r="F6" s="184"/>
      <c r="G6" s="184"/>
      <c r="H6" s="184"/>
      <c r="I6" s="184"/>
      <c r="J6" s="184"/>
      <c r="K6" s="34"/>
      <c r="L6" s="34"/>
    </row>
    <row r="7" spans="1:11" ht="13.5" thickBot="1">
      <c r="A7" s="33"/>
      <c r="B7" s="36"/>
      <c r="C7" s="36"/>
      <c r="D7" s="37"/>
      <c r="E7" s="37"/>
      <c r="F7" s="36"/>
      <c r="G7" s="36"/>
      <c r="H7" s="36"/>
      <c r="I7" s="36"/>
      <c r="J7" s="36"/>
      <c r="K7" s="36"/>
    </row>
    <row r="8" spans="1:14" ht="37.5" customHeight="1">
      <c r="A8" s="33"/>
      <c r="B8" s="175" t="s">
        <v>101</v>
      </c>
      <c r="C8" s="140" t="s">
        <v>1</v>
      </c>
      <c r="D8" s="140" t="s">
        <v>2</v>
      </c>
      <c r="E8" s="141" t="s">
        <v>3</v>
      </c>
      <c r="F8" s="189" t="s">
        <v>4</v>
      </c>
      <c r="G8" s="189" t="s">
        <v>5</v>
      </c>
      <c r="H8" s="141" t="s">
        <v>6</v>
      </c>
      <c r="I8" s="140" t="s">
        <v>7</v>
      </c>
      <c r="J8" s="140" t="s">
        <v>8</v>
      </c>
      <c r="K8" s="38" t="s">
        <v>9</v>
      </c>
      <c r="L8" s="104" t="s">
        <v>35</v>
      </c>
      <c r="M8" s="104" t="s">
        <v>36</v>
      </c>
      <c r="N8" s="104" t="s">
        <v>37</v>
      </c>
    </row>
    <row r="9" spans="1:14" ht="13.5" thickBot="1">
      <c r="A9" s="33"/>
      <c r="B9" s="198"/>
      <c r="C9" s="149" t="s">
        <v>10</v>
      </c>
      <c r="D9" s="149" t="s">
        <v>11</v>
      </c>
      <c r="E9" s="149" t="s">
        <v>10</v>
      </c>
      <c r="F9" s="199"/>
      <c r="G9" s="199"/>
      <c r="H9" s="150" t="s">
        <v>10</v>
      </c>
      <c r="I9" s="149" t="s">
        <v>11</v>
      </c>
      <c r="J9" s="149" t="s">
        <v>10</v>
      </c>
      <c r="K9" s="36"/>
      <c r="L9" s="105"/>
      <c r="M9" s="105"/>
      <c r="N9" s="105"/>
    </row>
    <row r="10" spans="1:14" ht="15.75" thickBot="1">
      <c r="A10" s="33"/>
      <c r="B10" s="148" t="s">
        <v>89</v>
      </c>
      <c r="C10" s="151"/>
      <c r="D10" s="152"/>
      <c r="E10" s="153">
        <f>C10*(100%-D10)</f>
        <v>0</v>
      </c>
      <c r="F10" s="154">
        <v>165</v>
      </c>
      <c r="G10" s="155" t="s">
        <v>30</v>
      </c>
      <c r="H10" s="156">
        <f>E10*F10</f>
        <v>0</v>
      </c>
      <c r="I10" s="157">
        <v>0.23</v>
      </c>
      <c r="J10" s="158">
        <f>H10*(100%+I10)</f>
        <v>0</v>
      </c>
      <c r="K10" s="39">
        <f>C10*F10</f>
        <v>0</v>
      </c>
      <c r="L10" s="106">
        <v>4.15</v>
      </c>
      <c r="M10" s="106">
        <v>45</v>
      </c>
      <c r="N10" s="107">
        <f>M10-M10*D10</f>
        <v>45</v>
      </c>
    </row>
    <row r="11" spans="1:14" ht="12.75" customHeight="1" hidden="1">
      <c r="A11" s="33"/>
      <c r="B11" s="147" t="s">
        <v>84</v>
      </c>
      <c r="C11" s="75"/>
      <c r="D11" s="76"/>
      <c r="E11" s="77">
        <f>C11*(100%-D11)</f>
        <v>0</v>
      </c>
      <c r="F11" s="78"/>
      <c r="G11" s="79" t="s">
        <v>30</v>
      </c>
      <c r="H11" s="80">
        <f>E11*F11</f>
        <v>0</v>
      </c>
      <c r="I11" s="81">
        <v>0.23</v>
      </c>
      <c r="J11" s="159">
        <f>H11*(100%+I11)</f>
        <v>0</v>
      </c>
      <c r="K11" s="39">
        <f>C11*F11</f>
        <v>0</v>
      </c>
      <c r="L11" s="106">
        <v>4.23</v>
      </c>
      <c r="M11" s="106">
        <v>23</v>
      </c>
      <c r="N11" s="107">
        <f>M11-M11*D11</f>
        <v>23</v>
      </c>
    </row>
    <row r="12" spans="1:14" ht="14.25" customHeight="1" hidden="1">
      <c r="A12" s="33"/>
      <c r="B12" s="120" t="s">
        <v>83</v>
      </c>
      <c r="C12" s="75"/>
      <c r="D12" s="76"/>
      <c r="E12" s="88">
        <f>C12*(100%-D12)</f>
        <v>0</v>
      </c>
      <c r="F12" s="89"/>
      <c r="G12" s="90" t="s">
        <v>30</v>
      </c>
      <c r="H12" s="91">
        <f>E12*F12</f>
        <v>0</v>
      </c>
      <c r="I12" s="92">
        <v>0.23</v>
      </c>
      <c r="J12" s="160">
        <f>H12*(100%+I12)</f>
        <v>0</v>
      </c>
      <c r="K12" s="39">
        <f>C12*F12</f>
        <v>0</v>
      </c>
      <c r="L12" s="106">
        <v>4.23</v>
      </c>
      <c r="M12" s="106">
        <v>33</v>
      </c>
      <c r="N12" s="107">
        <f>M12-M12*D12</f>
        <v>33</v>
      </c>
    </row>
    <row r="13" spans="1:14" ht="14.25" customHeight="1" thickBot="1">
      <c r="A13" s="33"/>
      <c r="B13" s="163"/>
      <c r="C13" s="123"/>
      <c r="D13" s="124"/>
      <c r="E13" s="125"/>
      <c r="F13" s="126"/>
      <c r="G13" s="127"/>
      <c r="H13" s="128"/>
      <c r="I13" s="129"/>
      <c r="J13" s="161"/>
      <c r="K13" s="39"/>
      <c r="L13" s="131"/>
      <c r="M13" s="131"/>
      <c r="N13" s="132"/>
    </row>
    <row r="14" spans="1:14" ht="14.25" customHeight="1">
      <c r="A14" s="33"/>
      <c r="B14" s="146" t="s">
        <v>90</v>
      </c>
      <c r="C14" s="123"/>
      <c r="D14" s="124"/>
      <c r="E14" s="125"/>
      <c r="F14" s="126"/>
      <c r="G14" s="127"/>
      <c r="H14" s="128"/>
      <c r="I14" s="129"/>
      <c r="J14" s="161"/>
      <c r="K14" s="39"/>
      <c r="L14" s="131"/>
      <c r="M14" s="131"/>
      <c r="N14" s="132"/>
    </row>
    <row r="15" spans="1:14" ht="14.25" customHeight="1">
      <c r="A15" s="33"/>
      <c r="B15" s="136" t="s">
        <v>92</v>
      </c>
      <c r="C15" s="123"/>
      <c r="D15" s="124"/>
      <c r="E15" s="125"/>
      <c r="F15" s="126"/>
      <c r="G15" s="127"/>
      <c r="H15" s="128"/>
      <c r="I15" s="129"/>
      <c r="J15" s="161"/>
      <c r="K15" s="39"/>
      <c r="L15" s="131"/>
      <c r="M15" s="131"/>
      <c r="N15" s="132"/>
    </row>
    <row r="16" spans="1:14" ht="14.25" customHeight="1">
      <c r="A16" s="33"/>
      <c r="B16" s="137" t="s">
        <v>94</v>
      </c>
      <c r="C16" s="123"/>
      <c r="D16" s="124"/>
      <c r="E16" s="125"/>
      <c r="F16" s="126"/>
      <c r="G16" s="127"/>
      <c r="H16" s="128"/>
      <c r="I16" s="129"/>
      <c r="J16" s="161"/>
      <c r="K16" s="39"/>
      <c r="L16" s="131"/>
      <c r="M16" s="131"/>
      <c r="N16" s="132"/>
    </row>
    <row r="17" spans="1:14" ht="14.25" customHeight="1">
      <c r="A17" s="33"/>
      <c r="B17" s="136" t="s">
        <v>93</v>
      </c>
      <c r="C17" s="123"/>
      <c r="D17" s="124"/>
      <c r="E17" s="125"/>
      <c r="F17" s="126"/>
      <c r="G17" s="127"/>
      <c r="H17" s="128"/>
      <c r="I17" s="129"/>
      <c r="J17" s="161"/>
      <c r="K17" s="39"/>
      <c r="L17" s="131"/>
      <c r="M17" s="131"/>
      <c r="N17" s="132"/>
    </row>
    <row r="18" spans="1:14" ht="14.25" customHeight="1">
      <c r="A18" s="33"/>
      <c r="B18" s="138" t="s">
        <v>91</v>
      </c>
      <c r="C18" s="123"/>
      <c r="D18" s="124"/>
      <c r="E18" s="125"/>
      <c r="F18" s="126"/>
      <c r="G18" s="127"/>
      <c r="H18" s="128"/>
      <c r="I18" s="129"/>
      <c r="J18" s="161"/>
      <c r="K18" s="39"/>
      <c r="L18" s="131"/>
      <c r="M18" s="131"/>
      <c r="N18" s="132"/>
    </row>
    <row r="19" spans="1:14" ht="14.25" customHeight="1" thickBot="1">
      <c r="A19" s="33"/>
      <c r="B19" s="139" t="s">
        <v>95</v>
      </c>
      <c r="C19" s="123"/>
      <c r="D19" s="124"/>
      <c r="E19" s="125"/>
      <c r="F19" s="126"/>
      <c r="G19" s="127"/>
      <c r="H19" s="128"/>
      <c r="I19" s="129"/>
      <c r="J19" s="162"/>
      <c r="K19" s="39"/>
      <c r="L19" s="131"/>
      <c r="M19" s="131"/>
      <c r="N19" s="132"/>
    </row>
    <row r="20" spans="1:15" ht="33.75" customHeight="1" thickBot="1">
      <c r="A20" s="33"/>
      <c r="B20" s="185" t="s">
        <v>29</v>
      </c>
      <c r="C20" s="186"/>
      <c r="D20" s="186"/>
      <c r="E20" s="186"/>
      <c r="F20" s="186"/>
      <c r="G20" s="186"/>
      <c r="H20" s="186"/>
      <c r="I20" s="186"/>
      <c r="J20" s="186"/>
      <c r="K20" s="40"/>
      <c r="L20" s="99"/>
      <c r="M20" s="99"/>
      <c r="N20" s="102"/>
      <c r="O20" s="100"/>
    </row>
    <row r="21" spans="1:15" ht="63.75" customHeight="1" hidden="1">
      <c r="A21" s="33"/>
      <c r="B21" s="113" t="s">
        <v>81</v>
      </c>
      <c r="C21" s="41">
        <v>10</v>
      </c>
      <c r="D21" s="42"/>
      <c r="E21" s="112">
        <f aca="true" t="shared" si="0" ref="E21:E33">C21*(100%-D21)</f>
        <v>10</v>
      </c>
      <c r="F21" s="43"/>
      <c r="G21" s="44" t="s">
        <v>31</v>
      </c>
      <c r="H21" s="45">
        <f aca="true" t="shared" si="1" ref="H21:H41">E21*F21</f>
        <v>0</v>
      </c>
      <c r="I21" s="42">
        <v>0.23</v>
      </c>
      <c r="J21" s="46">
        <f aca="true" t="shared" si="2" ref="J21:J41">H21*(100%+I21)</f>
        <v>0</v>
      </c>
      <c r="K21" s="39">
        <f aca="true" t="shared" si="3" ref="K21:K69">C21*F21</f>
        <v>0</v>
      </c>
      <c r="L21" s="99"/>
      <c r="M21" s="99"/>
      <c r="N21" s="102"/>
      <c r="O21" s="100"/>
    </row>
    <row r="22" spans="1:15" ht="15" customHeight="1">
      <c r="A22" s="33"/>
      <c r="B22" s="114" t="s">
        <v>80</v>
      </c>
      <c r="C22" s="116"/>
      <c r="D22" s="117"/>
      <c r="E22" s="118">
        <f>C22*(100%-D22)</f>
        <v>0</v>
      </c>
      <c r="F22" s="43">
        <v>133</v>
      </c>
      <c r="G22" s="44" t="s">
        <v>31</v>
      </c>
      <c r="H22" s="45">
        <f t="shared" si="1"/>
        <v>0</v>
      </c>
      <c r="I22" s="42">
        <v>0.23</v>
      </c>
      <c r="J22" s="46">
        <f t="shared" si="2"/>
        <v>0</v>
      </c>
      <c r="K22" s="39">
        <f t="shared" si="3"/>
        <v>0</v>
      </c>
      <c r="L22" s="99"/>
      <c r="M22" s="99"/>
      <c r="N22" s="102"/>
      <c r="O22" s="100"/>
    </row>
    <row r="23" spans="1:11" ht="15">
      <c r="A23" s="33"/>
      <c r="B23" s="114" t="s">
        <v>38</v>
      </c>
      <c r="C23" s="41"/>
      <c r="D23" s="42"/>
      <c r="E23" s="112">
        <f t="shared" si="0"/>
        <v>0</v>
      </c>
      <c r="F23" s="43">
        <v>133</v>
      </c>
      <c r="G23" s="44" t="s">
        <v>31</v>
      </c>
      <c r="H23" s="45">
        <f t="shared" si="1"/>
        <v>0</v>
      </c>
      <c r="I23" s="42">
        <v>0.23</v>
      </c>
      <c r="J23" s="46">
        <f t="shared" si="2"/>
        <v>0</v>
      </c>
      <c r="K23" s="39">
        <f t="shared" si="3"/>
        <v>0</v>
      </c>
    </row>
    <row r="24" spans="1:11" ht="35.25" customHeight="1">
      <c r="A24" s="33"/>
      <c r="B24" s="114" t="s">
        <v>86</v>
      </c>
      <c r="C24" s="41"/>
      <c r="D24" s="42"/>
      <c r="E24" s="112">
        <f t="shared" si="0"/>
        <v>0</v>
      </c>
      <c r="F24" s="43">
        <v>76</v>
      </c>
      <c r="G24" s="44" t="s">
        <v>12</v>
      </c>
      <c r="H24" s="45">
        <f t="shared" si="1"/>
        <v>0</v>
      </c>
      <c r="I24" s="42">
        <v>0.23</v>
      </c>
      <c r="J24" s="46">
        <f t="shared" si="2"/>
        <v>0</v>
      </c>
      <c r="K24" s="39">
        <f t="shared" si="3"/>
        <v>0</v>
      </c>
    </row>
    <row r="25" spans="1:11" ht="55.5" customHeight="1">
      <c r="A25" s="33"/>
      <c r="B25" s="114" t="s">
        <v>96</v>
      </c>
      <c r="C25" s="41"/>
      <c r="D25" s="42"/>
      <c r="E25" s="112">
        <f t="shared" si="0"/>
        <v>0</v>
      </c>
      <c r="F25" s="43">
        <v>126</v>
      </c>
      <c r="G25" s="44" t="s">
        <v>31</v>
      </c>
      <c r="H25" s="45">
        <f t="shared" si="1"/>
        <v>0</v>
      </c>
      <c r="I25" s="42">
        <v>0.23</v>
      </c>
      <c r="J25" s="46">
        <f t="shared" si="2"/>
        <v>0</v>
      </c>
      <c r="K25" s="39">
        <f t="shared" si="3"/>
        <v>0</v>
      </c>
    </row>
    <row r="26" spans="1:11" ht="51" customHeight="1" hidden="1">
      <c r="A26" s="33"/>
      <c r="B26" s="114" t="s">
        <v>34</v>
      </c>
      <c r="C26" s="41"/>
      <c r="D26" s="42"/>
      <c r="E26" s="112">
        <f t="shared" si="0"/>
        <v>0</v>
      </c>
      <c r="F26" s="43"/>
      <c r="G26" s="44" t="s">
        <v>30</v>
      </c>
      <c r="H26" s="45">
        <f t="shared" si="1"/>
        <v>0</v>
      </c>
      <c r="I26" s="42">
        <v>0.23</v>
      </c>
      <c r="J26" s="46">
        <f t="shared" si="2"/>
        <v>0</v>
      </c>
      <c r="K26" s="39">
        <f t="shared" si="3"/>
        <v>0</v>
      </c>
    </row>
    <row r="27" spans="1:11" ht="66" customHeight="1" hidden="1">
      <c r="A27" s="33"/>
      <c r="B27" s="114" t="s">
        <v>68</v>
      </c>
      <c r="C27" s="41"/>
      <c r="D27" s="42"/>
      <c r="E27" s="112">
        <f>C27*(100%-D27)</f>
        <v>0</v>
      </c>
      <c r="F27" s="43"/>
      <c r="G27" s="44" t="s">
        <v>12</v>
      </c>
      <c r="H27" s="45">
        <f t="shared" si="1"/>
        <v>0</v>
      </c>
      <c r="I27" s="42">
        <v>0.23</v>
      </c>
      <c r="J27" s="46">
        <f t="shared" si="2"/>
        <v>0</v>
      </c>
      <c r="K27" s="39">
        <f t="shared" si="3"/>
        <v>0</v>
      </c>
    </row>
    <row r="28" spans="1:11" ht="75" customHeight="1">
      <c r="A28" s="33"/>
      <c r="B28" s="114" t="s">
        <v>102</v>
      </c>
      <c r="C28" s="41"/>
      <c r="D28" s="42"/>
      <c r="E28" s="112">
        <f t="shared" si="0"/>
        <v>0</v>
      </c>
      <c r="F28" s="43">
        <v>23</v>
      </c>
      <c r="G28" s="44" t="s">
        <v>12</v>
      </c>
      <c r="H28" s="45">
        <f t="shared" si="1"/>
        <v>0</v>
      </c>
      <c r="I28" s="42">
        <v>0.23</v>
      </c>
      <c r="J28" s="46">
        <f t="shared" si="2"/>
        <v>0</v>
      </c>
      <c r="K28" s="39">
        <f t="shared" si="3"/>
        <v>0</v>
      </c>
    </row>
    <row r="29" spans="1:11" ht="43.5" hidden="1">
      <c r="A29" s="33"/>
      <c r="B29" s="114" t="s">
        <v>39</v>
      </c>
      <c r="C29" s="41"/>
      <c r="D29" s="42"/>
      <c r="E29" s="112">
        <f t="shared" si="0"/>
        <v>0</v>
      </c>
      <c r="F29" s="43"/>
      <c r="G29" s="44" t="s">
        <v>12</v>
      </c>
      <c r="H29" s="45">
        <f t="shared" si="1"/>
        <v>0</v>
      </c>
      <c r="I29" s="42">
        <v>0.23</v>
      </c>
      <c r="J29" s="46">
        <f t="shared" si="2"/>
        <v>0</v>
      </c>
      <c r="K29" s="39">
        <f t="shared" si="3"/>
        <v>0</v>
      </c>
    </row>
    <row r="30" spans="1:11" ht="33" hidden="1">
      <c r="A30" s="33"/>
      <c r="B30" s="114" t="s">
        <v>40</v>
      </c>
      <c r="C30" s="41"/>
      <c r="D30" s="42"/>
      <c r="E30" s="112">
        <f t="shared" si="0"/>
        <v>0</v>
      </c>
      <c r="F30" s="43"/>
      <c r="G30" s="44" t="s">
        <v>12</v>
      </c>
      <c r="H30" s="45">
        <f t="shared" si="1"/>
        <v>0</v>
      </c>
      <c r="I30" s="42">
        <v>0.23</v>
      </c>
      <c r="J30" s="46">
        <f t="shared" si="2"/>
        <v>0</v>
      </c>
      <c r="K30" s="39">
        <f t="shared" si="3"/>
        <v>0</v>
      </c>
    </row>
    <row r="31" spans="1:11" ht="33" hidden="1">
      <c r="A31" s="33"/>
      <c r="B31" s="114" t="s">
        <v>41</v>
      </c>
      <c r="C31" s="41"/>
      <c r="D31" s="42"/>
      <c r="E31" s="112">
        <f t="shared" si="0"/>
        <v>0</v>
      </c>
      <c r="F31" s="43"/>
      <c r="G31" s="44" t="s">
        <v>66</v>
      </c>
      <c r="H31" s="45">
        <f t="shared" si="1"/>
        <v>0</v>
      </c>
      <c r="I31" s="42">
        <v>0.23</v>
      </c>
      <c r="J31" s="46">
        <f t="shared" si="2"/>
        <v>0</v>
      </c>
      <c r="K31" s="39">
        <f t="shared" si="3"/>
        <v>0</v>
      </c>
    </row>
    <row r="32" spans="1:11" ht="40.5" customHeight="1" hidden="1">
      <c r="A32" s="33"/>
      <c r="B32" s="114" t="s">
        <v>42</v>
      </c>
      <c r="C32" s="41"/>
      <c r="D32" s="42"/>
      <c r="E32" s="112">
        <f t="shared" si="0"/>
        <v>0</v>
      </c>
      <c r="F32" s="43"/>
      <c r="G32" s="44" t="s">
        <v>66</v>
      </c>
      <c r="H32" s="45">
        <f t="shared" si="1"/>
        <v>0</v>
      </c>
      <c r="I32" s="42">
        <v>0.23</v>
      </c>
      <c r="J32" s="46">
        <f t="shared" si="2"/>
        <v>0</v>
      </c>
      <c r="K32" s="39">
        <f t="shared" si="3"/>
        <v>0</v>
      </c>
    </row>
    <row r="33" spans="1:11" ht="39.75" customHeight="1" hidden="1">
      <c r="A33" s="33"/>
      <c r="B33" s="114" t="s">
        <v>67</v>
      </c>
      <c r="C33" s="41"/>
      <c r="D33" s="42"/>
      <c r="E33" s="112">
        <f t="shared" si="0"/>
        <v>0</v>
      </c>
      <c r="F33" s="43"/>
      <c r="G33" s="44" t="s">
        <v>66</v>
      </c>
      <c r="H33" s="45">
        <f t="shared" si="1"/>
        <v>0</v>
      </c>
      <c r="I33" s="42">
        <v>0.23</v>
      </c>
      <c r="J33" s="46">
        <f t="shared" si="2"/>
        <v>0</v>
      </c>
      <c r="K33" s="39">
        <f t="shared" si="3"/>
        <v>0</v>
      </c>
    </row>
    <row r="34" spans="1:11" ht="46.5" customHeight="1" hidden="1">
      <c r="A34" s="33"/>
      <c r="B34" s="113" t="s">
        <v>52</v>
      </c>
      <c r="C34" s="41"/>
      <c r="D34" s="42"/>
      <c r="E34" s="112">
        <f>C34*(100%-D34)</f>
        <v>0</v>
      </c>
      <c r="F34" s="43"/>
      <c r="G34" s="44" t="s">
        <v>31</v>
      </c>
      <c r="H34" s="45">
        <f t="shared" si="1"/>
        <v>0</v>
      </c>
      <c r="I34" s="42">
        <v>0.23</v>
      </c>
      <c r="J34" s="46">
        <f t="shared" si="2"/>
        <v>0</v>
      </c>
      <c r="K34" s="39">
        <f t="shared" si="3"/>
        <v>0</v>
      </c>
    </row>
    <row r="35" spans="1:11" ht="62.25" customHeight="1" hidden="1">
      <c r="A35" s="33"/>
      <c r="B35" s="113" t="s">
        <v>53</v>
      </c>
      <c r="C35" s="41"/>
      <c r="D35" s="42"/>
      <c r="E35" s="112">
        <f aca="true" t="shared" si="4" ref="E35:E69">C35*(100%-D35)</f>
        <v>0</v>
      </c>
      <c r="F35" s="43"/>
      <c r="G35" s="44" t="s">
        <v>31</v>
      </c>
      <c r="H35" s="45">
        <f t="shared" si="1"/>
        <v>0</v>
      </c>
      <c r="I35" s="42">
        <v>0.23</v>
      </c>
      <c r="J35" s="46">
        <f t="shared" si="2"/>
        <v>0</v>
      </c>
      <c r="K35" s="39">
        <f t="shared" si="3"/>
        <v>0</v>
      </c>
    </row>
    <row r="36" spans="1:11" ht="63" customHeight="1" hidden="1">
      <c r="A36" s="33"/>
      <c r="B36" s="113" t="s">
        <v>54</v>
      </c>
      <c r="C36" s="41"/>
      <c r="D36" s="42"/>
      <c r="E36" s="112">
        <f t="shared" si="4"/>
        <v>0</v>
      </c>
      <c r="F36" s="43"/>
      <c r="G36" s="44" t="s">
        <v>31</v>
      </c>
      <c r="H36" s="45">
        <f t="shared" si="1"/>
        <v>0</v>
      </c>
      <c r="I36" s="42">
        <v>0.23</v>
      </c>
      <c r="J36" s="46">
        <f t="shared" si="2"/>
        <v>0</v>
      </c>
      <c r="K36" s="39">
        <f t="shared" si="3"/>
        <v>0</v>
      </c>
    </row>
    <row r="37" spans="1:11" ht="68.25" customHeight="1" hidden="1">
      <c r="A37" s="33"/>
      <c r="B37" s="113" t="s">
        <v>49</v>
      </c>
      <c r="C37" s="41"/>
      <c r="D37" s="42"/>
      <c r="E37" s="112">
        <f t="shared" si="4"/>
        <v>0</v>
      </c>
      <c r="F37" s="43"/>
      <c r="G37" s="44" t="s">
        <v>31</v>
      </c>
      <c r="H37" s="45">
        <f t="shared" si="1"/>
        <v>0</v>
      </c>
      <c r="I37" s="42">
        <v>0.23</v>
      </c>
      <c r="J37" s="46">
        <f t="shared" si="2"/>
        <v>0</v>
      </c>
      <c r="K37" s="39">
        <f t="shared" si="3"/>
        <v>0</v>
      </c>
    </row>
    <row r="38" spans="1:11" ht="56.25" customHeight="1" hidden="1">
      <c r="A38" s="33"/>
      <c r="B38" s="113" t="s">
        <v>50</v>
      </c>
      <c r="C38" s="41"/>
      <c r="D38" s="42"/>
      <c r="E38" s="112">
        <f t="shared" si="4"/>
        <v>0</v>
      </c>
      <c r="F38" s="43"/>
      <c r="G38" s="44" t="s">
        <v>31</v>
      </c>
      <c r="H38" s="45">
        <f t="shared" si="1"/>
        <v>0</v>
      </c>
      <c r="I38" s="42">
        <v>0.23</v>
      </c>
      <c r="J38" s="46">
        <f t="shared" si="2"/>
        <v>0</v>
      </c>
      <c r="K38" s="39">
        <f t="shared" si="3"/>
        <v>0</v>
      </c>
    </row>
    <row r="39" spans="1:11" ht="79.5" customHeight="1" hidden="1">
      <c r="A39" s="33"/>
      <c r="B39" s="113" t="s">
        <v>51</v>
      </c>
      <c r="C39" s="41"/>
      <c r="D39" s="42"/>
      <c r="E39" s="112">
        <f t="shared" si="4"/>
        <v>0</v>
      </c>
      <c r="F39" s="43"/>
      <c r="G39" s="44" t="s">
        <v>31</v>
      </c>
      <c r="H39" s="45">
        <f t="shared" si="1"/>
        <v>0</v>
      </c>
      <c r="I39" s="42">
        <v>0.23</v>
      </c>
      <c r="J39" s="46">
        <f t="shared" si="2"/>
        <v>0</v>
      </c>
      <c r="K39" s="39">
        <f t="shared" si="3"/>
        <v>0</v>
      </c>
    </row>
    <row r="40" spans="1:11" ht="103.5" customHeight="1" hidden="1">
      <c r="A40" s="33"/>
      <c r="B40" s="113" t="s">
        <v>55</v>
      </c>
      <c r="C40" s="41"/>
      <c r="D40" s="42"/>
      <c r="E40" s="112">
        <f t="shared" si="4"/>
        <v>0</v>
      </c>
      <c r="F40" s="43"/>
      <c r="G40" s="44" t="s">
        <v>31</v>
      </c>
      <c r="H40" s="45">
        <f t="shared" si="1"/>
        <v>0</v>
      </c>
      <c r="I40" s="42">
        <v>0.23</v>
      </c>
      <c r="J40" s="46">
        <f t="shared" si="2"/>
        <v>0</v>
      </c>
      <c r="K40" s="39">
        <f t="shared" si="3"/>
        <v>0</v>
      </c>
    </row>
    <row r="41" spans="1:11" ht="80.25" customHeight="1" hidden="1">
      <c r="A41" s="33"/>
      <c r="B41" s="113" t="s">
        <v>56</v>
      </c>
      <c r="C41" s="41"/>
      <c r="D41" s="42"/>
      <c r="E41" s="112">
        <f t="shared" si="4"/>
        <v>0</v>
      </c>
      <c r="F41" s="43"/>
      <c r="G41" s="44" t="s">
        <v>31</v>
      </c>
      <c r="H41" s="45">
        <f t="shared" si="1"/>
        <v>0</v>
      </c>
      <c r="I41" s="42">
        <v>0.23</v>
      </c>
      <c r="J41" s="46">
        <f t="shared" si="2"/>
        <v>0</v>
      </c>
      <c r="K41" s="39">
        <f t="shared" si="3"/>
        <v>0</v>
      </c>
    </row>
    <row r="42" spans="1:11" ht="91.5" customHeight="1" hidden="1">
      <c r="A42" s="33"/>
      <c r="B42" s="114" t="s">
        <v>43</v>
      </c>
      <c r="C42" s="41"/>
      <c r="D42" s="42"/>
      <c r="E42" s="112">
        <f t="shared" si="4"/>
        <v>0</v>
      </c>
      <c r="F42" s="43"/>
      <c r="G42" s="44" t="s">
        <v>30</v>
      </c>
      <c r="H42" s="45">
        <f>E42*F42</f>
        <v>0</v>
      </c>
      <c r="I42" s="47">
        <v>0.23</v>
      </c>
      <c r="J42" s="46">
        <f>H42*(100%+I42)</f>
        <v>0</v>
      </c>
      <c r="K42" s="39">
        <f t="shared" si="3"/>
        <v>0</v>
      </c>
    </row>
    <row r="43" spans="1:11" ht="147" customHeight="1" hidden="1">
      <c r="A43" s="33"/>
      <c r="B43" s="114" t="s">
        <v>44</v>
      </c>
      <c r="C43" s="41"/>
      <c r="D43" s="42"/>
      <c r="E43" s="112">
        <f t="shared" si="4"/>
        <v>0</v>
      </c>
      <c r="F43" s="43"/>
      <c r="G43" s="44" t="s">
        <v>31</v>
      </c>
      <c r="H43" s="45">
        <f>E43*F43</f>
        <v>0</v>
      </c>
      <c r="I43" s="47">
        <v>0.23</v>
      </c>
      <c r="J43" s="46">
        <f>H43*(100%+I43)</f>
        <v>0</v>
      </c>
      <c r="K43" s="39">
        <f t="shared" si="3"/>
        <v>0</v>
      </c>
    </row>
    <row r="44" spans="1:11" ht="80.25" customHeight="1" hidden="1">
      <c r="A44" s="33"/>
      <c r="B44" s="115" t="s">
        <v>45</v>
      </c>
      <c r="C44" s="41"/>
      <c r="D44" s="42"/>
      <c r="E44" s="112">
        <f t="shared" si="4"/>
        <v>0</v>
      </c>
      <c r="F44" s="43"/>
      <c r="G44" s="44" t="s">
        <v>31</v>
      </c>
      <c r="H44" s="45">
        <f aca="true" t="shared" si="5" ref="H44:H67">E44*F44</f>
        <v>0</v>
      </c>
      <c r="I44" s="47">
        <v>0.23</v>
      </c>
      <c r="J44" s="46">
        <f aca="true" t="shared" si="6" ref="J44:J69">H44*(100%+I44)</f>
        <v>0</v>
      </c>
      <c r="K44" s="39">
        <f t="shared" si="3"/>
        <v>0</v>
      </c>
    </row>
    <row r="45" spans="1:11" ht="81.75" customHeight="1" hidden="1">
      <c r="A45" s="33"/>
      <c r="B45" s="113" t="s">
        <v>46</v>
      </c>
      <c r="C45" s="41"/>
      <c r="D45" s="42"/>
      <c r="E45" s="112">
        <f t="shared" si="4"/>
        <v>0</v>
      </c>
      <c r="F45" s="43"/>
      <c r="G45" s="44" t="s">
        <v>31</v>
      </c>
      <c r="H45" s="45">
        <f t="shared" si="5"/>
        <v>0</v>
      </c>
      <c r="I45" s="42">
        <v>0.23</v>
      </c>
      <c r="J45" s="46">
        <f t="shared" si="6"/>
        <v>0</v>
      </c>
      <c r="K45" s="39">
        <f t="shared" si="3"/>
        <v>0</v>
      </c>
    </row>
    <row r="46" spans="1:11" ht="43.5" hidden="1">
      <c r="A46" s="33"/>
      <c r="B46" s="114" t="s">
        <v>47</v>
      </c>
      <c r="C46" s="41"/>
      <c r="D46" s="42"/>
      <c r="E46" s="112">
        <f t="shared" si="4"/>
        <v>0</v>
      </c>
      <c r="F46" s="43"/>
      <c r="G46" s="44" t="s">
        <v>12</v>
      </c>
      <c r="H46" s="45">
        <f t="shared" si="5"/>
        <v>0</v>
      </c>
      <c r="I46" s="42">
        <v>0.23</v>
      </c>
      <c r="J46" s="46">
        <f t="shared" si="6"/>
        <v>0</v>
      </c>
      <c r="K46" s="39">
        <f t="shared" si="3"/>
        <v>0</v>
      </c>
    </row>
    <row r="47" spans="1:11" ht="46.5" hidden="1">
      <c r="A47" s="33"/>
      <c r="B47" s="114" t="s">
        <v>48</v>
      </c>
      <c r="C47" s="41"/>
      <c r="D47" s="42"/>
      <c r="E47" s="112">
        <f t="shared" si="4"/>
        <v>0</v>
      </c>
      <c r="F47" s="43"/>
      <c r="G47" s="44" t="s">
        <v>12</v>
      </c>
      <c r="H47" s="45">
        <f t="shared" si="5"/>
        <v>0</v>
      </c>
      <c r="I47" s="42">
        <v>0.23</v>
      </c>
      <c r="J47" s="46">
        <f t="shared" si="6"/>
        <v>0</v>
      </c>
      <c r="K47" s="39">
        <f t="shared" si="3"/>
        <v>0</v>
      </c>
    </row>
    <row r="48" spans="1:11" ht="46.5" hidden="1">
      <c r="A48" s="33"/>
      <c r="B48" s="114" t="s">
        <v>57</v>
      </c>
      <c r="C48" s="41"/>
      <c r="D48" s="42"/>
      <c r="E48" s="112">
        <f t="shared" si="4"/>
        <v>0</v>
      </c>
      <c r="F48" s="43"/>
      <c r="G48" s="44" t="s">
        <v>66</v>
      </c>
      <c r="H48" s="45">
        <f t="shared" si="5"/>
        <v>0</v>
      </c>
      <c r="I48" s="42">
        <v>0.23</v>
      </c>
      <c r="J48" s="46">
        <f t="shared" si="6"/>
        <v>0</v>
      </c>
      <c r="K48" s="39">
        <f t="shared" si="3"/>
        <v>0</v>
      </c>
    </row>
    <row r="49" spans="1:11" ht="12.75">
      <c r="A49" s="33"/>
      <c r="B49" s="114" t="s">
        <v>98</v>
      </c>
      <c r="C49" s="41"/>
      <c r="D49" s="42"/>
      <c r="E49" s="112">
        <f t="shared" si="4"/>
        <v>0</v>
      </c>
      <c r="F49" s="43">
        <v>27</v>
      </c>
      <c r="G49" s="44" t="s">
        <v>12</v>
      </c>
      <c r="H49" s="45">
        <f t="shared" si="5"/>
        <v>0</v>
      </c>
      <c r="I49" s="42">
        <v>0.23</v>
      </c>
      <c r="J49" s="46">
        <f t="shared" si="6"/>
        <v>0</v>
      </c>
      <c r="K49" s="39">
        <f t="shared" si="3"/>
        <v>0</v>
      </c>
    </row>
    <row r="50" spans="1:11" ht="15">
      <c r="A50" s="33"/>
      <c r="B50" s="113" t="s">
        <v>99</v>
      </c>
      <c r="C50" s="41"/>
      <c r="D50" s="42"/>
      <c r="E50" s="112">
        <f t="shared" si="4"/>
        <v>0</v>
      </c>
      <c r="F50" s="43">
        <v>7</v>
      </c>
      <c r="G50" s="44" t="s">
        <v>30</v>
      </c>
      <c r="H50" s="45">
        <f t="shared" si="5"/>
        <v>0</v>
      </c>
      <c r="I50" s="42">
        <v>0.23</v>
      </c>
      <c r="J50" s="46">
        <f t="shared" si="6"/>
        <v>0</v>
      </c>
      <c r="K50" s="39">
        <f t="shared" si="3"/>
        <v>0</v>
      </c>
    </row>
    <row r="51" spans="1:11" ht="13.5" thickBot="1">
      <c r="A51" s="33"/>
      <c r="B51" s="113" t="s">
        <v>100</v>
      </c>
      <c r="C51" s="41"/>
      <c r="D51" s="42"/>
      <c r="E51" s="112">
        <f t="shared" si="4"/>
        <v>0</v>
      </c>
      <c r="F51" s="43">
        <v>51</v>
      </c>
      <c r="G51" s="44" t="s">
        <v>12</v>
      </c>
      <c r="H51" s="45">
        <f t="shared" si="5"/>
        <v>0</v>
      </c>
      <c r="I51" s="42">
        <v>0.23</v>
      </c>
      <c r="J51" s="46">
        <f t="shared" si="6"/>
        <v>0</v>
      </c>
      <c r="K51" s="39">
        <f t="shared" si="3"/>
        <v>0</v>
      </c>
    </row>
    <row r="52" spans="1:11" ht="78" hidden="1" thickBot="1">
      <c r="A52" s="33"/>
      <c r="B52" s="113" t="s">
        <v>71</v>
      </c>
      <c r="C52" s="41">
        <v>58</v>
      </c>
      <c r="D52" s="42"/>
      <c r="E52" s="112">
        <f t="shared" si="4"/>
        <v>58</v>
      </c>
      <c r="F52" s="43"/>
      <c r="G52" s="111" t="s">
        <v>25</v>
      </c>
      <c r="H52" s="45">
        <f t="shared" si="5"/>
        <v>0</v>
      </c>
      <c r="I52" s="42">
        <v>0.23</v>
      </c>
      <c r="J52" s="46">
        <f t="shared" si="6"/>
        <v>0</v>
      </c>
      <c r="K52" s="39">
        <f t="shared" si="3"/>
        <v>0</v>
      </c>
    </row>
    <row r="53" spans="1:11" ht="111" hidden="1" thickBot="1">
      <c r="A53" s="33"/>
      <c r="B53" s="113" t="s">
        <v>78</v>
      </c>
      <c r="C53" s="41">
        <v>68</v>
      </c>
      <c r="D53" s="42"/>
      <c r="E53" s="112">
        <f t="shared" si="4"/>
        <v>68</v>
      </c>
      <c r="F53" s="43"/>
      <c r="G53" s="44" t="s">
        <v>25</v>
      </c>
      <c r="H53" s="45">
        <f t="shared" si="5"/>
        <v>0</v>
      </c>
      <c r="I53" s="42">
        <v>0.23</v>
      </c>
      <c r="J53" s="46">
        <f t="shared" si="6"/>
        <v>0</v>
      </c>
      <c r="K53" s="39">
        <f t="shared" si="3"/>
        <v>0</v>
      </c>
    </row>
    <row r="54" spans="1:11" ht="47.25" hidden="1" thickBot="1">
      <c r="A54" s="33"/>
      <c r="B54" s="113" t="s">
        <v>72</v>
      </c>
      <c r="C54" s="41">
        <v>35</v>
      </c>
      <c r="D54" s="42"/>
      <c r="E54" s="112">
        <f t="shared" si="4"/>
        <v>35</v>
      </c>
      <c r="F54" s="43"/>
      <c r="G54" s="44" t="s">
        <v>25</v>
      </c>
      <c r="H54" s="45">
        <f t="shared" si="5"/>
        <v>0</v>
      </c>
      <c r="I54" s="42">
        <v>0.23</v>
      </c>
      <c r="J54" s="46">
        <f t="shared" si="6"/>
        <v>0</v>
      </c>
      <c r="K54" s="39">
        <f t="shared" si="3"/>
        <v>0</v>
      </c>
    </row>
    <row r="55" spans="1:11" ht="47.25" hidden="1" thickBot="1">
      <c r="A55" s="33"/>
      <c r="B55" s="113" t="s">
        <v>73</v>
      </c>
      <c r="C55" s="41">
        <v>18</v>
      </c>
      <c r="D55" s="42"/>
      <c r="E55" s="112">
        <f t="shared" si="4"/>
        <v>18</v>
      </c>
      <c r="F55" s="43"/>
      <c r="G55" s="44" t="s">
        <v>12</v>
      </c>
      <c r="H55" s="45">
        <f t="shared" si="5"/>
        <v>0</v>
      </c>
      <c r="I55" s="42">
        <v>0.23</v>
      </c>
      <c r="J55" s="46">
        <f t="shared" si="6"/>
        <v>0</v>
      </c>
      <c r="K55" s="39">
        <f t="shared" si="3"/>
        <v>0</v>
      </c>
    </row>
    <row r="56" spans="1:11" ht="48.75" customHeight="1" hidden="1">
      <c r="A56" s="33"/>
      <c r="B56" s="113" t="s">
        <v>74</v>
      </c>
      <c r="C56" s="41">
        <v>45</v>
      </c>
      <c r="D56" s="42"/>
      <c r="E56" s="112">
        <f t="shared" si="4"/>
        <v>45</v>
      </c>
      <c r="F56" s="43"/>
      <c r="G56" s="44" t="s">
        <v>25</v>
      </c>
      <c r="H56" s="45">
        <f t="shared" si="5"/>
        <v>0</v>
      </c>
      <c r="I56" s="42">
        <v>0.23</v>
      </c>
      <c r="J56" s="46">
        <f t="shared" si="6"/>
        <v>0</v>
      </c>
      <c r="K56" s="39">
        <f t="shared" si="3"/>
        <v>0</v>
      </c>
    </row>
    <row r="57" spans="1:11" ht="47.25" hidden="1" thickBot="1">
      <c r="A57" s="33"/>
      <c r="B57" s="113" t="s">
        <v>75</v>
      </c>
      <c r="C57" s="41">
        <v>48</v>
      </c>
      <c r="D57" s="42"/>
      <c r="E57" s="112">
        <f t="shared" si="4"/>
        <v>48</v>
      </c>
      <c r="F57" s="43"/>
      <c r="G57" s="44" t="s">
        <v>12</v>
      </c>
      <c r="H57" s="45">
        <f t="shared" si="5"/>
        <v>0</v>
      </c>
      <c r="I57" s="42">
        <v>0.23</v>
      </c>
      <c r="J57" s="46">
        <f t="shared" si="6"/>
        <v>0</v>
      </c>
      <c r="K57" s="39">
        <f t="shared" si="3"/>
        <v>0</v>
      </c>
    </row>
    <row r="58" spans="1:11" ht="36.75" hidden="1" thickBot="1">
      <c r="A58" s="33"/>
      <c r="B58" s="113" t="s">
        <v>76</v>
      </c>
      <c r="C58" s="41">
        <v>26</v>
      </c>
      <c r="D58" s="42"/>
      <c r="E58" s="112">
        <f t="shared" si="4"/>
        <v>26</v>
      </c>
      <c r="F58" s="43"/>
      <c r="G58" s="44" t="s">
        <v>12</v>
      </c>
      <c r="H58" s="45">
        <f t="shared" si="5"/>
        <v>0</v>
      </c>
      <c r="I58" s="42">
        <v>0.23</v>
      </c>
      <c r="J58" s="46">
        <f t="shared" si="6"/>
        <v>0</v>
      </c>
      <c r="K58" s="39">
        <f t="shared" si="3"/>
        <v>0</v>
      </c>
    </row>
    <row r="59" spans="1:11" ht="24" hidden="1" thickBot="1">
      <c r="A59" s="33"/>
      <c r="B59" s="113" t="s">
        <v>77</v>
      </c>
      <c r="C59" s="41">
        <v>6</v>
      </c>
      <c r="D59" s="42"/>
      <c r="E59" s="112">
        <f t="shared" si="4"/>
        <v>6</v>
      </c>
      <c r="F59" s="43"/>
      <c r="G59" s="44" t="s">
        <v>12</v>
      </c>
      <c r="H59" s="45">
        <f t="shared" si="5"/>
        <v>0</v>
      </c>
      <c r="I59" s="42">
        <v>0.23</v>
      </c>
      <c r="J59" s="46">
        <f t="shared" si="6"/>
        <v>0</v>
      </c>
      <c r="K59" s="39">
        <f t="shared" si="3"/>
        <v>0</v>
      </c>
    </row>
    <row r="60" spans="1:11" ht="47.25" hidden="1" thickBot="1">
      <c r="A60" s="33"/>
      <c r="B60" s="113" t="s">
        <v>58</v>
      </c>
      <c r="C60" s="41">
        <v>18</v>
      </c>
      <c r="D60" s="42"/>
      <c r="E60" s="112">
        <f t="shared" si="4"/>
        <v>18</v>
      </c>
      <c r="F60" s="43"/>
      <c r="G60" s="44" t="s">
        <v>25</v>
      </c>
      <c r="H60" s="45">
        <f t="shared" si="5"/>
        <v>0</v>
      </c>
      <c r="I60" s="42">
        <v>0.23</v>
      </c>
      <c r="J60" s="46">
        <f t="shared" si="6"/>
        <v>0</v>
      </c>
      <c r="K60" s="39">
        <f t="shared" si="3"/>
        <v>0</v>
      </c>
    </row>
    <row r="61" spans="1:11" ht="47.25" hidden="1" thickBot="1">
      <c r="A61" s="33"/>
      <c r="B61" s="113" t="s">
        <v>59</v>
      </c>
      <c r="C61" s="41">
        <v>19</v>
      </c>
      <c r="D61" s="42"/>
      <c r="E61" s="112">
        <f t="shared" si="4"/>
        <v>19</v>
      </c>
      <c r="F61" s="43"/>
      <c r="G61" s="44" t="s">
        <v>30</v>
      </c>
      <c r="H61" s="45">
        <f t="shared" si="5"/>
        <v>0</v>
      </c>
      <c r="I61" s="42">
        <v>0.23</v>
      </c>
      <c r="J61" s="46">
        <f t="shared" si="6"/>
        <v>0</v>
      </c>
      <c r="K61" s="39">
        <f t="shared" si="3"/>
        <v>0</v>
      </c>
    </row>
    <row r="62" spans="1:11" ht="57" hidden="1" thickBot="1">
      <c r="A62" s="33"/>
      <c r="B62" s="114" t="s">
        <v>60</v>
      </c>
      <c r="C62" s="41">
        <v>74</v>
      </c>
      <c r="D62" s="42"/>
      <c r="E62" s="112">
        <f t="shared" si="4"/>
        <v>74</v>
      </c>
      <c r="F62" s="43"/>
      <c r="G62" s="44" t="s">
        <v>30</v>
      </c>
      <c r="H62" s="45">
        <f t="shared" si="5"/>
        <v>0</v>
      </c>
      <c r="I62" s="42">
        <v>0.23</v>
      </c>
      <c r="J62" s="46">
        <f t="shared" si="6"/>
        <v>0</v>
      </c>
      <c r="K62" s="39">
        <f t="shared" si="3"/>
        <v>0</v>
      </c>
    </row>
    <row r="63" spans="1:11" ht="44.25" hidden="1" thickBot="1">
      <c r="A63" s="33"/>
      <c r="B63" s="114" t="s">
        <v>61</v>
      </c>
      <c r="C63" s="41">
        <v>175</v>
      </c>
      <c r="D63" s="42"/>
      <c r="E63" s="112">
        <f t="shared" si="4"/>
        <v>175</v>
      </c>
      <c r="F63" s="43"/>
      <c r="G63" s="44" t="s">
        <v>66</v>
      </c>
      <c r="H63" s="45">
        <f t="shared" si="5"/>
        <v>0</v>
      </c>
      <c r="I63" s="42">
        <v>0.23</v>
      </c>
      <c r="J63" s="46">
        <f t="shared" si="6"/>
        <v>0</v>
      </c>
      <c r="K63" s="39">
        <f t="shared" si="3"/>
        <v>0</v>
      </c>
    </row>
    <row r="64" spans="1:11" ht="24" hidden="1" thickBot="1">
      <c r="A64" s="33"/>
      <c r="B64" s="114" t="s">
        <v>62</v>
      </c>
      <c r="C64" s="41">
        <v>9.5</v>
      </c>
      <c r="D64" s="42"/>
      <c r="E64" s="112">
        <f t="shared" si="4"/>
        <v>9.5</v>
      </c>
      <c r="F64" s="43"/>
      <c r="G64" s="44" t="s">
        <v>12</v>
      </c>
      <c r="H64" s="45">
        <f t="shared" si="5"/>
        <v>0</v>
      </c>
      <c r="I64" s="42">
        <v>0.23</v>
      </c>
      <c r="J64" s="46">
        <f t="shared" si="6"/>
        <v>0</v>
      </c>
      <c r="K64" s="39">
        <f t="shared" si="3"/>
        <v>0</v>
      </c>
    </row>
    <row r="65" spans="1:11" ht="44.25" hidden="1" thickBot="1">
      <c r="A65" s="33"/>
      <c r="B65" s="114" t="s">
        <v>79</v>
      </c>
      <c r="C65" s="41">
        <v>549</v>
      </c>
      <c r="D65" s="42"/>
      <c r="E65" s="112">
        <f t="shared" si="4"/>
        <v>549</v>
      </c>
      <c r="F65" s="43"/>
      <c r="G65" s="44" t="s">
        <v>30</v>
      </c>
      <c r="H65" s="45">
        <f t="shared" si="5"/>
        <v>0</v>
      </c>
      <c r="I65" s="42">
        <v>0.23</v>
      </c>
      <c r="J65" s="46">
        <f t="shared" si="6"/>
        <v>0</v>
      </c>
      <c r="K65" s="39">
        <f t="shared" si="3"/>
        <v>0</v>
      </c>
    </row>
    <row r="66" spans="1:11" ht="33.75" hidden="1" thickBot="1">
      <c r="A66" s="33"/>
      <c r="B66" s="114" t="s">
        <v>63</v>
      </c>
      <c r="C66" s="41">
        <v>849</v>
      </c>
      <c r="D66" s="42"/>
      <c r="E66" s="112">
        <f t="shared" si="4"/>
        <v>849</v>
      </c>
      <c r="F66" s="43"/>
      <c r="G66" s="44" t="s">
        <v>30</v>
      </c>
      <c r="H66" s="45">
        <f t="shared" si="5"/>
        <v>0</v>
      </c>
      <c r="I66" s="42">
        <v>0.23</v>
      </c>
      <c r="J66" s="46">
        <f t="shared" si="6"/>
        <v>0</v>
      </c>
      <c r="K66" s="39">
        <f t="shared" si="3"/>
        <v>0</v>
      </c>
    </row>
    <row r="67" spans="1:11" ht="15.75" hidden="1" thickBot="1">
      <c r="A67" s="33"/>
      <c r="B67" s="114" t="s">
        <v>64</v>
      </c>
      <c r="C67" s="41">
        <v>8.5</v>
      </c>
      <c r="D67" s="42"/>
      <c r="E67" s="112">
        <f t="shared" si="4"/>
        <v>8.5</v>
      </c>
      <c r="F67" s="43"/>
      <c r="G67" s="44" t="s">
        <v>30</v>
      </c>
      <c r="H67" s="45">
        <f t="shared" si="5"/>
        <v>0</v>
      </c>
      <c r="I67" s="42">
        <v>0.23</v>
      </c>
      <c r="J67" s="46">
        <f t="shared" si="6"/>
        <v>0</v>
      </c>
      <c r="K67" s="39">
        <f t="shared" si="3"/>
        <v>0</v>
      </c>
    </row>
    <row r="68" spans="1:11" ht="15.75" hidden="1" thickBot="1">
      <c r="A68" s="33"/>
      <c r="B68" s="114" t="s">
        <v>65</v>
      </c>
      <c r="C68" s="41">
        <v>13.5</v>
      </c>
      <c r="D68" s="42"/>
      <c r="E68" s="112">
        <f t="shared" si="4"/>
        <v>13.5</v>
      </c>
      <c r="F68" s="43"/>
      <c r="G68" s="44" t="s">
        <v>30</v>
      </c>
      <c r="H68" s="45">
        <f>E68*F68</f>
        <v>0</v>
      </c>
      <c r="I68" s="42">
        <v>0.23</v>
      </c>
      <c r="J68" s="46">
        <f t="shared" si="6"/>
        <v>0</v>
      </c>
      <c r="K68" s="39">
        <f t="shared" si="3"/>
        <v>0</v>
      </c>
    </row>
    <row r="69" spans="1:11" ht="13.5" hidden="1" thickBot="1">
      <c r="A69" s="33"/>
      <c r="B69" s="114" t="s">
        <v>69</v>
      </c>
      <c r="C69" s="41"/>
      <c r="D69" s="42"/>
      <c r="E69" s="112">
        <f t="shared" si="4"/>
        <v>0</v>
      </c>
      <c r="F69" s="108"/>
      <c r="G69" s="109"/>
      <c r="H69" s="45">
        <f>E69*F69</f>
        <v>0</v>
      </c>
      <c r="I69" s="42">
        <v>0.23</v>
      </c>
      <c r="J69" s="46">
        <f t="shared" si="6"/>
        <v>0</v>
      </c>
      <c r="K69" s="39">
        <f t="shared" si="3"/>
        <v>0</v>
      </c>
    </row>
    <row r="70" spans="1:11" ht="12.75">
      <c r="A70" s="33"/>
      <c r="B70" s="48"/>
      <c r="C70" s="48"/>
      <c r="D70" s="49"/>
      <c r="E70" s="49"/>
      <c r="F70" s="48"/>
      <c r="G70" s="48"/>
      <c r="H70" s="48"/>
      <c r="I70" s="48"/>
      <c r="J70" s="50"/>
      <c r="K70" s="39">
        <f>SUM(K21:K69)</f>
        <v>0</v>
      </c>
    </row>
    <row r="71" spans="1:11" ht="21" customHeight="1">
      <c r="A71" s="33"/>
      <c r="B71" s="34"/>
      <c r="C71" s="167" t="s">
        <v>32</v>
      </c>
      <c r="D71" s="167"/>
      <c r="E71" s="167"/>
      <c r="F71" s="168"/>
      <c r="G71" s="168"/>
      <c r="H71" s="169"/>
      <c r="I71" s="169"/>
      <c r="J71" s="169"/>
      <c r="K71" s="39"/>
    </row>
    <row r="72" spans="1:11" ht="12.75" hidden="1">
      <c r="A72" s="33"/>
      <c r="B72" s="34"/>
      <c r="C72" s="182" t="s">
        <v>13</v>
      </c>
      <c r="D72" s="182"/>
      <c r="E72" s="182"/>
      <c r="F72" s="182"/>
      <c r="G72" s="182"/>
      <c r="H72" s="51">
        <f>K70-K73</f>
        <v>0</v>
      </c>
      <c r="I72" s="52" t="s">
        <v>10</v>
      </c>
      <c r="J72" s="34"/>
      <c r="K72" s="39"/>
    </row>
    <row r="73" spans="1:11" ht="12.75">
      <c r="A73" s="33"/>
      <c r="B73" s="34"/>
      <c r="C73" s="183" t="s">
        <v>14</v>
      </c>
      <c r="D73" s="183"/>
      <c r="E73" s="183"/>
      <c r="F73" s="183"/>
      <c r="G73" s="183"/>
      <c r="H73" s="53">
        <f>SUM(H21:H69)</f>
        <v>0</v>
      </c>
      <c r="I73" s="54" t="s">
        <v>10</v>
      </c>
      <c r="J73" s="34"/>
      <c r="K73" s="110">
        <f>SUM(H21:H69)</f>
        <v>0</v>
      </c>
    </row>
    <row r="74" spans="1:11" ht="12.75">
      <c r="A74" s="33"/>
      <c r="B74" s="34"/>
      <c r="C74" s="172" t="s">
        <v>15</v>
      </c>
      <c r="D74" s="172"/>
      <c r="E74" s="172"/>
      <c r="F74" s="172"/>
      <c r="G74" s="172"/>
      <c r="H74" s="55">
        <f>K74-K73</f>
        <v>0</v>
      </c>
      <c r="I74" s="56" t="s">
        <v>10</v>
      </c>
      <c r="J74" s="34"/>
      <c r="K74" s="57">
        <f>SUM(J21:J70)</f>
        <v>0</v>
      </c>
    </row>
    <row r="75" spans="1:11" ht="12.75">
      <c r="A75" s="33"/>
      <c r="B75" s="34"/>
      <c r="C75" s="172" t="s">
        <v>16</v>
      </c>
      <c r="D75" s="172"/>
      <c r="E75" s="172"/>
      <c r="F75" s="172"/>
      <c r="G75" s="172"/>
      <c r="H75" s="55">
        <f>H73+H74</f>
        <v>0</v>
      </c>
      <c r="I75" s="56" t="s">
        <v>10</v>
      </c>
      <c r="J75" s="34"/>
      <c r="K75" s="39"/>
    </row>
    <row r="76" spans="1:11" ht="12.75">
      <c r="A76" s="33"/>
      <c r="B76" s="34"/>
      <c r="C76" s="97"/>
      <c r="D76" s="97"/>
      <c r="E76" s="97"/>
      <c r="F76" s="97"/>
      <c r="G76" s="97"/>
      <c r="H76" s="98"/>
      <c r="I76" s="34"/>
      <c r="J76" s="34"/>
      <c r="K76" s="39"/>
    </row>
    <row r="77" spans="1:11" ht="12.75">
      <c r="A77" s="33"/>
      <c r="B77" s="36"/>
      <c r="C77" s="36"/>
      <c r="D77" s="37"/>
      <c r="E77" s="37"/>
      <c r="F77" s="36"/>
      <c r="G77" s="36"/>
      <c r="H77" s="36"/>
      <c r="I77" s="36"/>
      <c r="J77" s="36"/>
      <c r="K77" s="36"/>
    </row>
    <row r="78" spans="1:11" ht="15">
      <c r="A78" s="33"/>
      <c r="B78" s="119" t="s">
        <v>33</v>
      </c>
      <c r="C78" s="119"/>
      <c r="D78" s="119"/>
      <c r="E78" s="119"/>
      <c r="F78" s="34"/>
      <c r="G78" s="36"/>
      <c r="H78" s="36"/>
      <c r="I78" s="36"/>
      <c r="J78" s="36"/>
      <c r="K78" s="36"/>
    </row>
    <row r="79" spans="1:11" ht="12.75">
      <c r="A79" s="33"/>
      <c r="B79" s="36"/>
      <c r="C79" s="36"/>
      <c r="D79" s="37"/>
      <c r="E79" s="37"/>
      <c r="F79" s="36"/>
      <c r="G79" s="36"/>
      <c r="H79" s="36"/>
      <c r="I79" s="36"/>
      <c r="J79" s="36"/>
      <c r="K79" s="36"/>
    </row>
    <row r="80" spans="1:11" ht="12.75">
      <c r="A80" s="33"/>
      <c r="B80" s="187" t="str">
        <f>B10</f>
        <v>Wykładzina  flokowana  kolor granatowy</v>
      </c>
      <c r="C80" s="188"/>
      <c r="D80" s="188"/>
      <c r="E80" s="188"/>
      <c r="F80" s="179"/>
      <c r="G80" s="179"/>
      <c r="H80" s="179"/>
      <c r="I80" s="37"/>
      <c r="J80" s="60"/>
      <c r="K80" s="36"/>
    </row>
    <row r="81" spans="1:11" ht="12.75">
      <c r="A81" s="33"/>
      <c r="B81" s="39" t="s">
        <v>17</v>
      </c>
      <c r="C81" s="164">
        <f>SUM(H73)</f>
        <v>0</v>
      </c>
      <c r="D81" s="164"/>
      <c r="E81" s="164"/>
      <c r="F81" s="170"/>
      <c r="G81" s="171"/>
      <c r="H81" s="171"/>
      <c r="I81" s="36"/>
      <c r="J81" s="59"/>
      <c r="K81" s="36"/>
    </row>
    <row r="82" spans="1:11" ht="12.75">
      <c r="A82" s="33"/>
      <c r="B82" s="39" t="s">
        <v>18</v>
      </c>
      <c r="C82" s="164">
        <f>H10</f>
        <v>0</v>
      </c>
      <c r="D82" s="164"/>
      <c r="E82" s="164"/>
      <c r="F82" s="170"/>
      <c r="G82" s="171"/>
      <c r="H82" s="171"/>
      <c r="I82" s="36"/>
      <c r="J82" s="59"/>
      <c r="K82" s="36"/>
    </row>
    <row r="83" spans="1:11" ht="12.75">
      <c r="A83" s="33"/>
      <c r="B83" s="35" t="s">
        <v>19</v>
      </c>
      <c r="C83" s="191">
        <f>C81+C82</f>
        <v>0</v>
      </c>
      <c r="D83" s="164"/>
      <c r="E83" s="164"/>
      <c r="F83" s="194"/>
      <c r="G83" s="194"/>
      <c r="H83" s="194"/>
      <c r="I83" s="36"/>
      <c r="J83" s="60"/>
      <c r="K83" s="36"/>
    </row>
    <row r="84" spans="1:11" ht="12.75">
      <c r="A84" s="33"/>
      <c r="B84" s="40" t="s">
        <v>15</v>
      </c>
      <c r="C84" s="61">
        <v>0.23</v>
      </c>
      <c r="D84" s="164">
        <f>C83*C84</f>
        <v>0</v>
      </c>
      <c r="E84" s="164"/>
      <c r="F84" s="194"/>
      <c r="G84" s="194"/>
      <c r="H84" s="194"/>
      <c r="I84" s="36"/>
      <c r="J84" s="36"/>
      <c r="K84" s="36"/>
    </row>
    <row r="85" spans="1:11" ht="12.75">
      <c r="A85" s="33"/>
      <c r="B85" s="40" t="s">
        <v>22</v>
      </c>
      <c r="C85" s="164">
        <f>C83+D84</f>
        <v>0</v>
      </c>
      <c r="D85" s="164"/>
      <c r="E85" s="164"/>
      <c r="F85" s="36"/>
      <c r="G85" s="36"/>
      <c r="H85" s="36"/>
      <c r="I85" s="36"/>
      <c r="J85" s="36"/>
      <c r="K85" s="36"/>
    </row>
    <row r="86" spans="1:11" ht="12.75">
      <c r="A86" s="33"/>
      <c r="B86" s="40"/>
      <c r="C86" s="63"/>
      <c r="D86" s="62"/>
      <c r="E86" s="62"/>
      <c r="F86" s="36"/>
      <c r="G86" s="36"/>
      <c r="H86" s="36"/>
      <c r="I86" s="36"/>
      <c r="J86" s="36"/>
      <c r="K86" s="36"/>
    </row>
    <row r="87" spans="1:11" ht="12.75" hidden="1">
      <c r="A87" s="33"/>
      <c r="B87" s="180" t="str">
        <f>B11</f>
        <v>Wykładzina </v>
      </c>
      <c r="C87" s="181"/>
      <c r="D87" s="181"/>
      <c r="E87" s="181"/>
      <c r="F87" s="179" t="s">
        <v>70</v>
      </c>
      <c r="G87" s="179"/>
      <c r="H87" s="179"/>
      <c r="I87" s="37"/>
      <c r="J87" s="60">
        <f>SUM(K11,K21:K69)</f>
        <v>0</v>
      </c>
      <c r="K87" s="36"/>
    </row>
    <row r="88" spans="1:11" ht="12.75" hidden="1">
      <c r="A88" s="33"/>
      <c r="B88" s="39" t="s">
        <v>17</v>
      </c>
      <c r="C88" s="164">
        <f>SUM(H73)</f>
        <v>0</v>
      </c>
      <c r="D88" s="164"/>
      <c r="E88" s="164"/>
      <c r="F88" s="170" t="s">
        <v>13</v>
      </c>
      <c r="G88" s="171"/>
      <c r="H88" s="171"/>
      <c r="I88" s="36"/>
      <c r="J88" s="59">
        <f>H72</f>
        <v>0</v>
      </c>
      <c r="K88" s="36"/>
    </row>
    <row r="89" spans="1:11" ht="12.75" hidden="1">
      <c r="A89" s="33"/>
      <c r="B89" s="39" t="s">
        <v>18</v>
      </c>
      <c r="C89" s="164">
        <f>H11</f>
        <v>0</v>
      </c>
      <c r="D89" s="164"/>
      <c r="E89" s="164"/>
      <c r="F89" s="170" t="s">
        <v>13</v>
      </c>
      <c r="G89" s="171"/>
      <c r="H89" s="171"/>
      <c r="I89" s="36"/>
      <c r="J89" s="59">
        <f>K11-H11</f>
        <v>0</v>
      </c>
      <c r="K89" s="36"/>
    </row>
    <row r="90" spans="1:11" ht="12.75" hidden="1">
      <c r="A90" s="33"/>
      <c r="B90" s="35" t="s">
        <v>19</v>
      </c>
      <c r="C90" s="191">
        <f>C88+C89</f>
        <v>0</v>
      </c>
      <c r="D90" s="164"/>
      <c r="E90" s="164"/>
      <c r="F90" s="192" t="s">
        <v>20</v>
      </c>
      <c r="G90" s="193"/>
      <c r="H90" s="193" t="s">
        <v>21</v>
      </c>
      <c r="I90" s="36"/>
      <c r="J90" s="60">
        <f>J88+J89</f>
        <v>0</v>
      </c>
      <c r="K90" s="36"/>
    </row>
    <row r="91" spans="1:11" ht="12.75" hidden="1">
      <c r="A91" s="33"/>
      <c r="B91" s="40" t="s">
        <v>15</v>
      </c>
      <c r="C91" s="61">
        <v>0.23</v>
      </c>
      <c r="D91" s="164">
        <f>C90*C91</f>
        <v>0</v>
      </c>
      <c r="E91" s="164"/>
      <c r="F91" s="62"/>
      <c r="G91" s="36"/>
      <c r="H91" s="36"/>
      <c r="I91" s="36"/>
      <c r="J91" s="36"/>
      <c r="K91" s="36"/>
    </row>
    <row r="92" spans="1:11" ht="12.75" hidden="1">
      <c r="A92" s="33"/>
      <c r="B92" s="40" t="s">
        <v>22</v>
      </c>
      <c r="C92" s="164">
        <f>C90+D91</f>
        <v>0</v>
      </c>
      <c r="D92" s="164"/>
      <c r="E92" s="164"/>
      <c r="F92" s="36"/>
      <c r="G92" s="36"/>
      <c r="H92" s="36"/>
      <c r="I92" s="36"/>
      <c r="J92" s="36"/>
      <c r="K92" s="36"/>
    </row>
    <row r="93" spans="1:11" ht="12.75" hidden="1">
      <c r="A93" s="33"/>
      <c r="B93" s="36"/>
      <c r="C93" s="36"/>
      <c r="D93" s="37"/>
      <c r="E93" s="37"/>
      <c r="F93" s="36"/>
      <c r="G93" s="36"/>
      <c r="H93" s="36"/>
      <c r="I93" s="36"/>
      <c r="J93" s="36"/>
      <c r="K93" s="36"/>
    </row>
    <row r="94" spans="1:11" ht="12.75" hidden="1">
      <c r="A94" s="33"/>
      <c r="B94" s="180" t="str">
        <f>B12</f>
        <v>Wykładzina</v>
      </c>
      <c r="C94" s="181"/>
      <c r="D94" s="181"/>
      <c r="E94" s="181"/>
      <c r="F94" s="179" t="s">
        <v>70</v>
      </c>
      <c r="G94" s="179"/>
      <c r="H94" s="179"/>
      <c r="I94" s="37"/>
      <c r="J94" s="60">
        <f>SUM(K12,K21:K69)</f>
        <v>0</v>
      </c>
      <c r="K94" s="36"/>
    </row>
    <row r="95" spans="1:11" ht="12.75" hidden="1">
      <c r="A95" s="33"/>
      <c r="B95" s="39" t="s">
        <v>17</v>
      </c>
      <c r="C95" s="164">
        <f>SUM(H73)</f>
        <v>0</v>
      </c>
      <c r="D95" s="164"/>
      <c r="E95" s="164"/>
      <c r="F95" s="170" t="s">
        <v>13</v>
      </c>
      <c r="G95" s="171"/>
      <c r="H95" s="171"/>
      <c r="I95" s="36"/>
      <c r="J95" s="59">
        <f>H72</f>
        <v>0</v>
      </c>
      <c r="K95" s="36"/>
    </row>
    <row r="96" spans="1:11" ht="12.75" hidden="1">
      <c r="A96" s="33"/>
      <c r="B96" s="39" t="s">
        <v>18</v>
      </c>
      <c r="C96" s="164">
        <f>H12</f>
        <v>0</v>
      </c>
      <c r="D96" s="164"/>
      <c r="E96" s="164"/>
      <c r="F96" s="170" t="s">
        <v>13</v>
      </c>
      <c r="G96" s="171"/>
      <c r="H96" s="171"/>
      <c r="I96" s="36"/>
      <c r="J96" s="59">
        <f>K12-H12</f>
        <v>0</v>
      </c>
      <c r="K96" s="36"/>
    </row>
    <row r="97" spans="1:11" ht="12.75" hidden="1">
      <c r="A97" s="33"/>
      <c r="B97" s="35" t="s">
        <v>19</v>
      </c>
      <c r="C97" s="191">
        <f>C95+C96</f>
        <v>0</v>
      </c>
      <c r="D97" s="164"/>
      <c r="E97" s="164"/>
      <c r="F97" s="192" t="s">
        <v>20</v>
      </c>
      <c r="G97" s="193"/>
      <c r="H97" s="193" t="s">
        <v>21</v>
      </c>
      <c r="I97" s="36"/>
      <c r="J97" s="60">
        <f>J95+J96</f>
        <v>0</v>
      </c>
      <c r="K97" s="36"/>
    </row>
    <row r="98" spans="1:11" ht="12.75" hidden="1">
      <c r="A98" s="33"/>
      <c r="B98" s="40" t="s">
        <v>15</v>
      </c>
      <c r="C98" s="61">
        <v>0.23</v>
      </c>
      <c r="D98" s="164">
        <f>C97*C98</f>
        <v>0</v>
      </c>
      <c r="E98" s="164"/>
      <c r="F98" s="62"/>
      <c r="G98" s="36"/>
      <c r="H98" s="36"/>
      <c r="I98" s="36"/>
      <c r="J98" s="36"/>
      <c r="K98" s="36"/>
    </row>
    <row r="99" spans="1:11" ht="12.75" hidden="1">
      <c r="A99" s="33"/>
      <c r="B99" s="40" t="s">
        <v>22</v>
      </c>
      <c r="C99" s="164">
        <f>C97+D98</f>
        <v>0</v>
      </c>
      <c r="D99" s="164"/>
      <c r="E99" s="164"/>
      <c r="F99" s="36"/>
      <c r="G99" s="36"/>
      <c r="H99" s="36"/>
      <c r="I99" s="36"/>
      <c r="J99" s="36"/>
      <c r="K99" s="36"/>
    </row>
    <row r="100" spans="1:11" ht="12.75" hidden="1">
      <c r="A100" s="33"/>
      <c r="B100" s="36"/>
      <c r="C100" s="36"/>
      <c r="D100" s="37"/>
      <c r="E100" s="37"/>
      <c r="F100" s="36"/>
      <c r="G100" s="36"/>
      <c r="H100" s="36"/>
      <c r="I100" s="36"/>
      <c r="J100" s="36"/>
      <c r="K100" s="36"/>
    </row>
    <row r="101" spans="1:11" ht="12.75">
      <c r="A101" s="33"/>
      <c r="B101" s="40"/>
      <c r="C101" s="63"/>
      <c r="D101" s="62"/>
      <c r="E101" s="62"/>
      <c r="F101" s="36"/>
      <c r="G101" s="36"/>
      <c r="H101" s="36"/>
      <c r="I101" s="36"/>
      <c r="J101" s="36"/>
      <c r="K101" s="36"/>
    </row>
    <row r="102" spans="1:11" ht="12.75">
      <c r="A102" s="33"/>
      <c r="B102" s="40"/>
      <c r="C102" s="63"/>
      <c r="D102" s="62"/>
      <c r="E102" s="62"/>
      <c r="F102" s="36"/>
      <c r="G102" s="36"/>
      <c r="H102" s="36"/>
      <c r="I102" s="36"/>
      <c r="J102" s="36"/>
      <c r="K102" s="36"/>
    </row>
    <row r="103" spans="1:11" ht="15">
      <c r="A103" s="33"/>
      <c r="B103" s="66"/>
      <c r="C103" s="65"/>
      <c r="D103" s="67"/>
      <c r="E103" s="67"/>
      <c r="F103" s="65"/>
      <c r="G103" s="65"/>
      <c r="H103" s="65"/>
      <c r="I103" s="65"/>
      <c r="J103" s="65"/>
      <c r="K103" s="65"/>
    </row>
    <row r="104" spans="1:11" ht="15">
      <c r="A104" s="33"/>
      <c r="B104" s="68"/>
      <c r="C104" s="34"/>
      <c r="D104" s="58"/>
      <c r="E104" s="58"/>
      <c r="F104" s="36"/>
      <c r="G104" s="36"/>
      <c r="H104" s="36"/>
      <c r="I104" s="36"/>
      <c r="J104" s="36"/>
      <c r="K104" s="36"/>
    </row>
    <row r="105" spans="1:11" ht="12.75">
      <c r="A105" s="33"/>
      <c r="B105" s="69"/>
      <c r="C105" s="36"/>
      <c r="D105" s="37"/>
      <c r="E105" s="37"/>
      <c r="F105" s="36"/>
      <c r="G105" s="36"/>
      <c r="H105" s="36"/>
      <c r="I105" s="36"/>
      <c r="J105" s="36"/>
      <c r="K105" s="36"/>
    </row>
    <row r="106" spans="1:11" ht="15">
      <c r="A106" s="33"/>
      <c r="B106" s="70"/>
      <c r="C106" s="36"/>
      <c r="D106" s="37"/>
      <c r="E106" s="37"/>
      <c r="F106" s="36"/>
      <c r="G106" s="36"/>
      <c r="H106" s="36"/>
      <c r="I106" s="36"/>
      <c r="J106" s="36"/>
      <c r="K106" s="36"/>
    </row>
    <row r="107" spans="1:11" ht="12.75">
      <c r="A107" s="33"/>
      <c r="B107" s="165"/>
      <c r="C107" s="165"/>
      <c r="D107" s="165"/>
      <c r="E107" s="165"/>
      <c r="F107" s="165"/>
      <c r="G107" s="165"/>
      <c r="H107" s="165"/>
      <c r="I107" s="165"/>
      <c r="J107" s="165"/>
      <c r="K107" s="36"/>
    </row>
    <row r="108" spans="1:11" ht="12.75" hidden="1">
      <c r="A108" s="33"/>
      <c r="B108" s="165"/>
      <c r="C108" s="165"/>
      <c r="D108" s="165"/>
      <c r="E108" s="165"/>
      <c r="F108" s="165"/>
      <c r="G108" s="165"/>
      <c r="H108" s="165"/>
      <c r="I108" s="165"/>
      <c r="J108" s="165"/>
      <c r="K108" s="36"/>
    </row>
    <row r="109" spans="1:11" ht="12.75" hidden="1">
      <c r="A109" s="33"/>
      <c r="B109" s="165"/>
      <c r="C109" s="165"/>
      <c r="D109" s="165"/>
      <c r="E109" s="165"/>
      <c r="F109" s="165"/>
      <c r="G109" s="165"/>
      <c r="H109" s="165"/>
      <c r="I109" s="165"/>
      <c r="J109" s="165"/>
      <c r="K109" s="36"/>
    </row>
    <row r="110" spans="1:11" ht="27" customHeight="1" hidden="1">
      <c r="A110" s="33"/>
      <c r="B110" s="195"/>
      <c r="C110" s="196"/>
      <c r="D110" s="196"/>
      <c r="E110" s="196"/>
      <c r="F110" s="196"/>
      <c r="G110" s="196"/>
      <c r="H110" s="166"/>
      <c r="I110" s="166"/>
      <c r="J110" s="166"/>
      <c r="K110" s="36"/>
    </row>
    <row r="111" spans="1:11" ht="54" customHeight="1">
      <c r="A111" s="33"/>
      <c r="B111" s="195"/>
      <c r="C111" s="196"/>
      <c r="D111" s="196"/>
      <c r="E111" s="196"/>
      <c r="F111" s="196"/>
      <c r="G111" s="196"/>
      <c r="H111" s="196"/>
      <c r="I111" s="196"/>
      <c r="J111" s="196"/>
      <c r="K111" s="36"/>
    </row>
    <row r="112" spans="1:11" ht="27" customHeight="1" hidden="1">
      <c r="A112" s="33"/>
      <c r="B112" s="195"/>
      <c r="C112" s="196"/>
      <c r="D112" s="196"/>
      <c r="E112" s="196"/>
      <c r="F112" s="196"/>
      <c r="G112" s="196"/>
      <c r="H112" s="196"/>
      <c r="I112" s="196"/>
      <c r="J112" s="196"/>
      <c r="K112" s="36"/>
    </row>
    <row r="113" spans="1:11" ht="15" customHeight="1">
      <c r="A113" s="33"/>
      <c r="B113" s="195"/>
      <c r="C113" s="196"/>
      <c r="D113" s="196"/>
      <c r="E113" s="196"/>
      <c r="F113" s="196"/>
      <c r="G113" s="196"/>
      <c r="H113" s="196"/>
      <c r="I113" s="196"/>
      <c r="J113" s="196"/>
      <c r="K113" s="36"/>
    </row>
    <row r="114" spans="1:11" ht="12.75">
      <c r="A114" s="33"/>
      <c r="B114" s="195"/>
      <c r="C114" s="196"/>
      <c r="D114" s="196"/>
      <c r="E114" s="196"/>
      <c r="F114" s="196"/>
      <c r="G114" s="196"/>
      <c r="H114" s="166"/>
      <c r="I114" s="166"/>
      <c r="J114" s="166"/>
      <c r="K114" s="36"/>
    </row>
    <row r="115" spans="1:11" ht="12.75">
      <c r="A115" s="33"/>
      <c r="B115" s="165"/>
      <c r="C115" s="166"/>
      <c r="D115" s="166"/>
      <c r="E115" s="166"/>
      <c r="F115" s="166"/>
      <c r="G115" s="166"/>
      <c r="H115" s="166"/>
      <c r="I115" s="166"/>
      <c r="J115" s="166"/>
      <c r="K115" s="36"/>
    </row>
    <row r="116" spans="1:12" ht="53.25" customHeight="1" hidden="1">
      <c r="A116" s="71"/>
      <c r="B116" s="195"/>
      <c r="C116" s="195"/>
      <c r="D116" s="195"/>
      <c r="E116" s="195"/>
      <c r="F116" s="195"/>
      <c r="G116" s="195"/>
      <c r="H116" s="195"/>
      <c r="I116" s="195"/>
      <c r="J116" s="195"/>
      <c r="K116" s="72"/>
      <c r="L116" s="103"/>
    </row>
    <row r="117" spans="1:11" ht="29.25" customHeight="1">
      <c r="A117" s="33"/>
      <c r="B117" s="195"/>
      <c r="C117" s="195"/>
      <c r="D117" s="195"/>
      <c r="E117" s="195"/>
      <c r="F117" s="195"/>
      <c r="G117" s="195"/>
      <c r="H117" s="195"/>
      <c r="I117" s="195"/>
      <c r="J117" s="195"/>
      <c r="K117" s="36"/>
    </row>
    <row r="118" spans="1:11" ht="42" customHeight="1">
      <c r="A118" s="33"/>
      <c r="B118" s="195"/>
      <c r="C118" s="195"/>
      <c r="D118" s="195"/>
      <c r="E118" s="195"/>
      <c r="F118" s="195"/>
      <c r="G118" s="195"/>
      <c r="H118" s="195"/>
      <c r="I118" s="195"/>
      <c r="J118" s="195"/>
      <c r="K118" s="36"/>
    </row>
    <row r="119" spans="1:11" ht="12.75">
      <c r="A119" s="33"/>
      <c r="B119" s="165"/>
      <c r="C119" s="166"/>
      <c r="D119" s="166"/>
      <c r="E119" s="166"/>
      <c r="F119" s="166"/>
      <c r="G119" s="166"/>
      <c r="H119" s="166"/>
      <c r="I119" s="166"/>
      <c r="J119" s="166"/>
      <c r="K119" s="36"/>
    </row>
    <row r="120" spans="1:11" ht="12.75">
      <c r="A120" s="33"/>
      <c r="B120" s="73"/>
      <c r="C120" s="36"/>
      <c r="D120" s="37"/>
      <c r="E120" s="37"/>
      <c r="F120" s="36"/>
      <c r="G120" s="36"/>
      <c r="H120" s="36"/>
      <c r="I120" s="36"/>
      <c r="J120" s="36"/>
      <c r="K120" s="36"/>
    </row>
    <row r="121" spans="1:11" ht="12.75">
      <c r="A121" s="33"/>
      <c r="B121" s="64"/>
      <c r="C121" s="36"/>
      <c r="D121" s="37"/>
      <c r="E121" s="37"/>
      <c r="F121" s="36"/>
      <c r="G121" s="36"/>
      <c r="H121" s="36"/>
      <c r="I121" s="36"/>
      <c r="J121" s="36"/>
      <c r="K121" s="36"/>
    </row>
    <row r="122" spans="1:11" ht="12.75" customHeight="1">
      <c r="A122" s="33"/>
      <c r="B122" s="66"/>
      <c r="C122" s="36"/>
      <c r="D122" s="37"/>
      <c r="E122" s="37"/>
      <c r="F122" s="36"/>
      <c r="G122" s="36"/>
      <c r="H122" s="36"/>
      <c r="I122" s="36"/>
      <c r="J122" s="36"/>
      <c r="K122" s="36"/>
    </row>
    <row r="123" spans="1:11" ht="15">
      <c r="A123" s="33"/>
      <c r="B123" s="66"/>
      <c r="C123" s="74"/>
      <c r="D123" s="122"/>
      <c r="E123" s="122"/>
      <c r="F123" s="36"/>
      <c r="G123" s="36"/>
      <c r="H123" s="36"/>
      <c r="I123" s="36"/>
      <c r="J123" s="36"/>
      <c r="K123" s="36"/>
    </row>
    <row r="124" spans="1:11" ht="15">
      <c r="A124" s="33"/>
      <c r="B124" s="1"/>
      <c r="C124" s="36"/>
      <c r="D124" s="37"/>
      <c r="E124" s="37"/>
      <c r="F124" s="36"/>
      <c r="G124" s="36"/>
      <c r="H124" s="36"/>
      <c r="I124" s="36"/>
      <c r="J124" s="36"/>
      <c r="K124" s="36"/>
    </row>
    <row r="125" spans="1:11" ht="15">
      <c r="A125" s="33"/>
      <c r="B125" s="1"/>
      <c r="C125" s="36"/>
      <c r="D125" s="37"/>
      <c r="E125" s="37"/>
      <c r="F125" s="36"/>
      <c r="G125" s="36"/>
      <c r="H125" s="36"/>
      <c r="I125" s="36"/>
      <c r="J125" s="36"/>
      <c r="K125" s="36"/>
    </row>
    <row r="126" spans="1:11" ht="15">
      <c r="A126" s="33"/>
      <c r="B126" s="66"/>
      <c r="C126" s="36"/>
      <c r="D126" s="37"/>
      <c r="E126" s="37"/>
      <c r="F126" s="36"/>
      <c r="G126" s="36"/>
      <c r="H126" s="66"/>
      <c r="I126" s="36"/>
      <c r="J126" s="36"/>
      <c r="K126" s="36"/>
    </row>
    <row r="127" spans="1:11" ht="15">
      <c r="A127" s="33"/>
      <c r="B127" s="66"/>
      <c r="C127" s="36"/>
      <c r="D127" s="37"/>
      <c r="E127" s="37"/>
      <c r="F127" s="36"/>
      <c r="G127" s="36"/>
      <c r="H127" s="1"/>
      <c r="I127" s="37"/>
      <c r="J127" s="36"/>
      <c r="K127" s="36"/>
    </row>
    <row r="128" spans="1:11" ht="15">
      <c r="A128" s="33"/>
      <c r="B128" s="66"/>
      <c r="C128" s="36"/>
      <c r="D128" s="37"/>
      <c r="E128" s="37"/>
      <c r="F128" s="36"/>
      <c r="G128" s="36"/>
      <c r="H128" s="36"/>
      <c r="I128" s="36"/>
      <c r="J128" s="36"/>
      <c r="K128" s="36"/>
    </row>
    <row r="129" spans="1:11" ht="15">
      <c r="A129" s="33"/>
      <c r="B129" s="66"/>
      <c r="C129" s="36"/>
      <c r="D129" s="37"/>
      <c r="E129" s="37"/>
      <c r="F129" s="36"/>
      <c r="G129" s="36"/>
      <c r="H129" s="36"/>
      <c r="I129" s="36"/>
      <c r="J129" s="36"/>
      <c r="K129" s="36"/>
    </row>
    <row r="130" spans="1:11" ht="15">
      <c r="A130" s="33"/>
      <c r="B130" s="66"/>
      <c r="C130" s="36"/>
      <c r="D130" s="37"/>
      <c r="E130" s="37"/>
      <c r="F130" s="36"/>
      <c r="G130" s="36"/>
      <c r="H130" s="36"/>
      <c r="I130" s="36"/>
      <c r="J130" s="36"/>
      <c r="K130" s="36"/>
    </row>
    <row r="131" spans="1:11" ht="15">
      <c r="A131" s="33"/>
      <c r="B131" s="94"/>
      <c r="C131" s="95"/>
      <c r="D131" s="96"/>
      <c r="E131" s="96"/>
      <c r="F131" s="95"/>
      <c r="G131" s="95"/>
      <c r="H131" s="95"/>
      <c r="I131" s="74"/>
      <c r="J131" s="36"/>
      <c r="K131" s="36"/>
    </row>
    <row r="132" spans="1:11" ht="78" customHeight="1">
      <c r="A132" s="33"/>
      <c r="B132" s="197"/>
      <c r="C132" s="197"/>
      <c r="D132" s="197"/>
      <c r="E132" s="197"/>
      <c r="F132" s="197"/>
      <c r="G132" s="197"/>
      <c r="H132" s="197"/>
      <c r="I132" s="197"/>
      <c r="J132" s="197"/>
      <c r="K132" s="36"/>
    </row>
    <row r="133" spans="1:10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</sheetData>
  <sheetProtection/>
  <mergeCells count="60">
    <mergeCell ref="B1:E1"/>
    <mergeCell ref="B2:J2"/>
    <mergeCell ref="B3:E3"/>
    <mergeCell ref="B4:E4"/>
    <mergeCell ref="B5:E5"/>
    <mergeCell ref="B6:J6"/>
    <mergeCell ref="B8:B9"/>
    <mergeCell ref="F8:F9"/>
    <mergeCell ref="G8:G9"/>
    <mergeCell ref="B20:J20"/>
    <mergeCell ref="C71:J71"/>
    <mergeCell ref="C72:G72"/>
    <mergeCell ref="C73:G73"/>
    <mergeCell ref="C74:G74"/>
    <mergeCell ref="C75:G75"/>
    <mergeCell ref="B80:E80"/>
    <mergeCell ref="F80:H80"/>
    <mergeCell ref="C81:E81"/>
    <mergeCell ref="F81:H81"/>
    <mergeCell ref="C82:E82"/>
    <mergeCell ref="F82:H82"/>
    <mergeCell ref="C83:E83"/>
    <mergeCell ref="F83:H83"/>
    <mergeCell ref="D84:E84"/>
    <mergeCell ref="F84:H84"/>
    <mergeCell ref="C85:E85"/>
    <mergeCell ref="B87:E87"/>
    <mergeCell ref="F87:H87"/>
    <mergeCell ref="C88:E88"/>
    <mergeCell ref="F88:H88"/>
    <mergeCell ref="C89:E89"/>
    <mergeCell ref="F89:H89"/>
    <mergeCell ref="C90:E90"/>
    <mergeCell ref="F90:H90"/>
    <mergeCell ref="D91:E91"/>
    <mergeCell ref="C92:E92"/>
    <mergeCell ref="B94:E94"/>
    <mergeCell ref="F94:H94"/>
    <mergeCell ref="C95:E95"/>
    <mergeCell ref="F95:H95"/>
    <mergeCell ref="C96:E96"/>
    <mergeCell ref="F96:H96"/>
    <mergeCell ref="C97:E97"/>
    <mergeCell ref="F97:H97"/>
    <mergeCell ref="D98:E98"/>
    <mergeCell ref="C99:E99"/>
    <mergeCell ref="B107:J107"/>
    <mergeCell ref="B108:J108"/>
    <mergeCell ref="B109:J109"/>
    <mergeCell ref="B110:J110"/>
    <mergeCell ref="B117:J117"/>
    <mergeCell ref="B118:J118"/>
    <mergeCell ref="B119:J119"/>
    <mergeCell ref="B132:J132"/>
    <mergeCell ref="B111:J111"/>
    <mergeCell ref="B112:J112"/>
    <mergeCell ref="B113:J113"/>
    <mergeCell ref="B114:J114"/>
    <mergeCell ref="B115:J115"/>
    <mergeCell ref="B116:J11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Concept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Oferta na dostawę i instalacją wykładziny</dc:title>
  <dc:subject/>
  <dc:creator/>
  <cp:keywords/>
  <dc:description/>
  <cp:lastModifiedBy>Aneta</cp:lastModifiedBy>
  <cp:lastPrinted>2022-07-11T14:04:45Z</cp:lastPrinted>
  <dcterms:created xsi:type="dcterms:W3CDTF">2009-11-07T12:55:35Z</dcterms:created>
  <dcterms:modified xsi:type="dcterms:W3CDTF">2022-07-11T14:28:13Z</dcterms:modified>
  <cp:category/>
  <cp:version/>
  <cp:contentType/>
  <cp:contentStatus/>
</cp:coreProperties>
</file>